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DieseArbeitsmappe" autoCompressPictures="0"/>
  <mc:AlternateContent xmlns:mc="http://schemas.openxmlformats.org/markup-compatibility/2006">
    <mc:Choice Requires="x15">
      <x15ac:absPath xmlns:x15ac="http://schemas.microsoft.com/office/spreadsheetml/2010/11/ac" url="C:\Users\Simon Mäder\Nextcloud\Finanzplanung\05_Versicherungen\D&amp;O-Versicherung\weitere Unterlagen\"/>
    </mc:Choice>
  </mc:AlternateContent>
  <xr:revisionPtr revIDLastSave="0" documentId="13_ncr:1_{9D58BA78-771C-4741-B618-DF53FA8E77CE}" xr6:coauthVersionLast="47" xr6:coauthVersionMax="47" xr10:uidLastSave="{00000000-0000-0000-0000-000000000000}"/>
  <bookViews>
    <workbookView xWindow="-120" yWindow="-120" windowWidth="29040" windowHeight="15720" tabRatio="818" activeTab="3" xr2:uid="{00000000-000D-0000-FFFF-FFFF00000000}"/>
  </bookViews>
  <sheets>
    <sheet name="Total profit and loss" sheetId="7" r:id="rId1"/>
    <sheet name="BWA 10-2025" sheetId="38" state="hidden" r:id="rId2"/>
    <sheet name="Cash Flow" sheetId="41" r:id="rId3"/>
    <sheet name="Balance Sheet" sheetId="43" r:id="rId4"/>
    <sheet name="Substance_sales" sheetId="33" state="hidden" r:id="rId5"/>
  </sheets>
  <definedNames>
    <definedName name="_KAW999929" hidden="1">#REF!</definedName>
    <definedName name="_KAW999934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6" i="33" l="1"/>
  <c r="Q116" i="38" l="1"/>
  <c r="Q15" i="38"/>
  <c r="Q68" i="38"/>
  <c r="B50" i="33" l="1"/>
  <c r="B41" i="33"/>
  <c r="B32" i="33"/>
  <c r="B23" i="33"/>
  <c r="B14" i="33"/>
  <c r="Q139" i="38" l="1"/>
  <c r="Q137" i="38"/>
  <c r="Q136" i="38"/>
  <c r="Q135" i="38"/>
  <c r="Q133" i="38"/>
  <c r="Q131" i="38"/>
  <c r="Q129" i="38"/>
  <c r="Q127" i="38"/>
  <c r="Q125" i="38"/>
  <c r="Q123" i="38"/>
  <c r="Q122" i="38"/>
  <c r="Q121" i="38"/>
  <c r="Q119" i="38"/>
  <c r="Q117" i="38"/>
  <c r="Q115" i="38"/>
  <c r="Q113" i="38"/>
  <c r="Q112" i="38"/>
  <c r="Q110" i="38"/>
  <c r="Q108" i="38"/>
  <c r="Q106" i="38"/>
  <c r="Q105" i="38"/>
  <c r="Q104" i="38"/>
  <c r="Q103" i="38"/>
  <c r="Q102" i="38"/>
  <c r="Q101" i="38"/>
  <c r="Q100" i="38"/>
  <c r="Q99" i="38"/>
  <c r="Q98" i="38"/>
  <c r="Q97" i="38"/>
  <c r="Q96" i="38"/>
  <c r="Q95" i="38"/>
  <c r="Q94" i="38"/>
  <c r="Q93" i="38"/>
  <c r="Q92" i="38"/>
  <c r="Q91" i="38"/>
  <c r="Q90" i="38"/>
  <c r="Q89" i="38"/>
  <c r="Q87" i="38"/>
  <c r="Q86" i="38"/>
  <c r="Q84" i="38"/>
  <c r="Q83" i="38"/>
  <c r="Q82" i="38"/>
  <c r="Q81" i="38"/>
  <c r="Q80" i="38"/>
  <c r="Q78" i="38"/>
  <c r="Q77" i="38"/>
  <c r="Q76" i="38"/>
  <c r="Q75" i="38"/>
  <c r="Q73" i="38"/>
  <c r="Q72" i="38"/>
  <c r="Q71" i="38"/>
  <c r="Q70" i="38"/>
  <c r="Q69" i="38"/>
  <c r="Q67" i="38"/>
  <c r="Q66" i="38"/>
  <c r="Q64" i="38"/>
  <c r="Q63" i="38"/>
  <c r="Q61" i="38"/>
  <c r="Q59" i="38"/>
  <c r="Q58" i="38"/>
  <c r="Q57" i="38"/>
  <c r="Q56" i="38"/>
  <c r="Q54" i="38"/>
  <c r="Q52" i="38"/>
  <c r="Q51" i="38"/>
  <c r="Q50" i="38"/>
  <c r="Q49" i="38"/>
  <c r="Q47" i="38"/>
  <c r="Q46" i="38"/>
  <c r="Q45" i="38"/>
  <c r="Q44" i="38"/>
  <c r="Q43" i="38"/>
  <c r="Q42" i="38"/>
  <c r="Q41" i="38"/>
  <c r="Q40" i="38"/>
  <c r="Q39" i="38"/>
  <c r="Q38" i="38"/>
  <c r="Q36" i="38"/>
  <c r="Q34" i="38"/>
  <c r="Q32" i="38"/>
  <c r="Q31" i="38"/>
  <c r="Q29" i="38"/>
  <c r="Q27" i="38"/>
  <c r="Q26" i="38"/>
  <c r="Q25" i="38"/>
  <c r="Q24" i="38"/>
  <c r="Q23" i="38"/>
  <c r="Q22" i="38"/>
  <c r="Q21" i="38"/>
  <c r="Q20" i="38"/>
  <c r="Q19" i="38"/>
  <c r="Q17" i="38"/>
  <c r="Q14" i="38"/>
  <c r="Q12" i="38"/>
  <c r="Q11" i="38"/>
  <c r="Q10" i="38"/>
  <c r="Q8" i="38"/>
  <c r="Q7" i="38"/>
  <c r="Q6" i="38"/>
  <c r="Q5" i="38"/>
  <c r="Q4" i="38"/>
  <c r="Q3" i="38"/>
  <c r="G49" i="33" l="1"/>
  <c r="G48" i="33"/>
  <c r="G47" i="33"/>
  <c r="G46" i="33"/>
  <c r="G45" i="33"/>
  <c r="G44" i="33"/>
  <c r="G40" i="33"/>
  <c r="G39" i="33"/>
  <c r="G38" i="33"/>
  <c r="G37" i="33"/>
  <c r="G36" i="33"/>
  <c r="G35" i="33"/>
  <c r="H48" i="33" l="1"/>
  <c r="H39" i="33"/>
  <c r="G30" i="33"/>
  <c r="H30" i="33" s="1"/>
  <c r="G21" i="33"/>
  <c r="H21" i="33" s="1"/>
  <c r="G12" i="33"/>
  <c r="H47" i="33"/>
  <c r="H38" i="33"/>
  <c r="G29" i="33"/>
  <c r="H29" i="33" s="1"/>
  <c r="G20" i="33"/>
  <c r="H20" i="33" s="1"/>
  <c r="G11" i="33"/>
  <c r="H11" i="33" s="1"/>
  <c r="H12" i="33" l="1"/>
  <c r="H49" i="33" l="1"/>
  <c r="G13" i="33"/>
  <c r="H13" i="33" s="1"/>
  <c r="H40" i="33"/>
  <c r="G31" i="33"/>
  <c r="H31" i="33" s="1"/>
  <c r="G22" i="33"/>
  <c r="H22" i="33" s="1"/>
  <c r="H37" i="33"/>
  <c r="G10" i="33"/>
  <c r="H10" i="33" s="1"/>
  <c r="G19" i="33"/>
  <c r="H19" i="33" s="1"/>
  <c r="G18" i="33"/>
  <c r="H18" i="33" s="1"/>
  <c r="H36" i="33"/>
  <c r="G9" i="33"/>
  <c r="H9" i="33" s="1"/>
  <c r="G26" i="33"/>
  <c r="H26" i="33" s="1"/>
  <c r="H44" i="33"/>
  <c r="G17" i="33"/>
  <c r="H17" i="33" s="1"/>
  <c r="H35" i="33"/>
  <c r="G8" i="33"/>
  <c r="H8" i="33" s="1"/>
  <c r="G28" i="33"/>
  <c r="H28" i="33" s="1"/>
  <c r="G27" i="33"/>
  <c r="H27" i="33" s="1"/>
  <c r="H46" i="33"/>
  <c r="H45" i="33"/>
  <c r="H14" i="33" l="1"/>
  <c r="H50" i="33"/>
  <c r="H32" i="33"/>
  <c r="H41" i="33"/>
  <c r="H23" i="33"/>
  <c r="E49" i="33" l="1"/>
  <c r="F49" i="33" s="1"/>
  <c r="E28" i="33"/>
  <c r="E8" i="33"/>
  <c r="F8" i="33" s="1"/>
  <c r="F26" i="33"/>
  <c r="E9" i="33"/>
  <c r="F9" i="33" s="1"/>
  <c r="E47" i="33"/>
  <c r="F47" i="33" s="1"/>
  <c r="E27" i="33"/>
  <c r="F27" i="33" s="1"/>
  <c r="E46" i="33"/>
  <c r="F46" i="33" s="1"/>
  <c r="E45" i="33"/>
  <c r="F45" i="33" s="1"/>
  <c r="E22" i="33"/>
  <c r="F22" i="33" s="1"/>
  <c r="E44" i="33"/>
  <c r="F44" i="33" s="1"/>
  <c r="E20" i="33"/>
  <c r="F20" i="33" s="1"/>
  <c r="E40" i="33"/>
  <c r="F40" i="33" s="1"/>
  <c r="E19" i="33"/>
  <c r="E38" i="33"/>
  <c r="F38" i="33" s="1"/>
  <c r="E18" i="33"/>
  <c r="E37" i="33"/>
  <c r="F37" i="33" s="1"/>
  <c r="E17" i="33"/>
  <c r="F17" i="33" s="1"/>
  <c r="E36" i="33"/>
  <c r="F36" i="33" s="1"/>
  <c r="E13" i="33"/>
  <c r="F13" i="33" s="1"/>
  <c r="E35" i="33"/>
  <c r="F35" i="33" s="1"/>
  <c r="E11" i="33"/>
  <c r="F11" i="33" s="1"/>
  <c r="E31" i="33"/>
  <c r="F31" i="33" s="1"/>
  <c r="E10" i="33"/>
  <c r="F10" i="33" s="1"/>
  <c r="E29" i="33"/>
  <c r="F29" i="33" s="1"/>
  <c r="F28" i="33"/>
  <c r="F18" i="33"/>
  <c r="F19" i="33"/>
  <c r="E30" i="33"/>
  <c r="F30" i="33" s="1"/>
  <c r="E39" i="33"/>
  <c r="F39" i="33" s="1"/>
  <c r="E48" i="33"/>
  <c r="F48" i="33" s="1"/>
  <c r="E21" i="33"/>
  <c r="F21" i="33" s="1"/>
  <c r="E12" i="33"/>
  <c r="F12" i="33" s="1"/>
  <c r="F23" i="33" l="1"/>
  <c r="F32" i="33"/>
  <c r="F41" i="33"/>
  <c r="F50" i="33"/>
  <c r="F14" i="33"/>
  <c r="C38" i="33" l="1"/>
  <c r="D38" i="33" s="1"/>
  <c r="I38" i="33" s="1"/>
  <c r="C46" i="33"/>
  <c r="D46" i="33" s="1"/>
  <c r="I46" i="33" s="1"/>
  <c r="C10" i="33"/>
  <c r="D10" i="33" s="1"/>
  <c r="I10" i="33" s="1"/>
  <c r="C45" i="33"/>
  <c r="D45" i="33" s="1"/>
  <c r="I45" i="33" s="1"/>
  <c r="C9" i="33"/>
  <c r="D9" i="33" s="1"/>
  <c r="I9" i="33" s="1"/>
  <c r="C44" i="33"/>
  <c r="D44" i="33" s="1"/>
  <c r="I44" i="33" s="1"/>
  <c r="C8" i="33"/>
  <c r="D8" i="33" s="1"/>
  <c r="I8" i="33" s="1"/>
  <c r="C37" i="33"/>
  <c r="D37" i="33" s="1"/>
  <c r="I37" i="33" s="1"/>
  <c r="C28" i="33"/>
  <c r="D28" i="33" s="1"/>
  <c r="I28" i="33" s="1"/>
  <c r="C19" i="33"/>
  <c r="D19" i="33" s="1"/>
  <c r="I19" i="33" s="1"/>
  <c r="C36" i="33"/>
  <c r="D36" i="33" s="1"/>
  <c r="I36" i="33" s="1"/>
  <c r="C35" i="33"/>
  <c r="D35" i="33" s="1"/>
  <c r="I35" i="33" s="1"/>
  <c r="C27" i="33"/>
  <c r="D27" i="33" s="1"/>
  <c r="I27" i="33" s="1"/>
  <c r="C17" i="33"/>
  <c r="D17" i="33" s="1"/>
  <c r="I17" i="33" s="1"/>
  <c r="C26" i="33"/>
  <c r="D26" i="33" s="1"/>
  <c r="I26" i="33" s="1"/>
  <c r="C18" i="33"/>
  <c r="D18" i="33" s="1"/>
  <c r="I18" i="33" s="1"/>
  <c r="C13" i="33"/>
  <c r="D13" i="33" s="1"/>
  <c r="I13" i="33" s="1"/>
  <c r="C31" i="33"/>
  <c r="D31" i="33" s="1"/>
  <c r="I31" i="33" s="1"/>
  <c r="C40" i="33"/>
  <c r="D40" i="33" s="1"/>
  <c r="I40" i="33" s="1"/>
  <c r="C49" i="33"/>
  <c r="D49" i="33" s="1"/>
  <c r="I49" i="33" s="1"/>
  <c r="C30" i="33"/>
  <c r="D30" i="33" s="1"/>
  <c r="I30" i="33" s="1"/>
  <c r="C21" i="33"/>
  <c r="D21" i="33" s="1"/>
  <c r="I21" i="33" s="1"/>
  <c r="C48" i="33"/>
  <c r="D48" i="33" s="1"/>
  <c r="I48" i="33" s="1"/>
  <c r="C39" i="33"/>
  <c r="D39" i="33" s="1"/>
  <c r="I39" i="33" s="1"/>
  <c r="C11" i="33"/>
  <c r="D11" i="33" s="1"/>
  <c r="I11" i="33" s="1"/>
  <c r="C47" i="33"/>
  <c r="D47" i="33" s="1"/>
  <c r="I47" i="33" s="1"/>
  <c r="C20" i="33"/>
  <c r="D20" i="33" s="1"/>
  <c r="I20" i="33" s="1"/>
  <c r="C29" i="33"/>
  <c r="D29" i="33" s="1"/>
  <c r="I29" i="33" s="1"/>
  <c r="C12" i="33"/>
  <c r="D12" i="33" s="1"/>
  <c r="I12" i="33" s="1"/>
  <c r="C22" i="33"/>
  <c r="D22" i="33" s="1"/>
  <c r="I22" i="33" s="1"/>
  <c r="D41" i="33" l="1"/>
  <c r="I41" i="33"/>
  <c r="D50" i="33"/>
  <c r="I14" i="33"/>
  <c r="I23" i="33"/>
  <c r="D23" i="33"/>
  <c r="I32" i="33"/>
  <c r="D32" i="33"/>
  <c r="I50" i="33"/>
  <c r="D14" i="3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tc={D2938F5D-CFDA-48E8-8421-7D1BBDFC979B}</author>
  </authors>
  <commentList>
    <comment ref="B28" authorId="0" shapeId="0" xr:uid="{D2938F5D-CFDA-48E8-8421-7D1BBDFC979B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Milestone Investment</t>
      </text>
    </comment>
  </commentList>
</comments>
</file>

<file path=xl/sharedStrings.xml><?xml version="1.0" encoding="utf-8"?>
<sst xmlns="http://schemas.openxmlformats.org/spreadsheetml/2006/main" count="476" uniqueCount="344">
  <si>
    <t xml:space="preserve">EBITDA </t>
  </si>
  <si>
    <t>LICIT Solutions GmbH</t>
  </si>
  <si>
    <t>Total</t>
  </si>
  <si>
    <t>Revenue</t>
  </si>
  <si>
    <t>Other expenses</t>
  </si>
  <si>
    <t>Communication costs (telephone, Internet....)</t>
  </si>
  <si>
    <t>Office supplies</t>
  </si>
  <si>
    <t>Investor relations and capital acquisition costs</t>
  </si>
  <si>
    <t>Other operating expenses</t>
  </si>
  <si>
    <t>Cost of raw materials, consumables and supplies</t>
  </si>
  <si>
    <t>Gross profit</t>
  </si>
  <si>
    <t>Result after taxes</t>
  </si>
  <si>
    <t xml:space="preserve">Other Taxes </t>
  </si>
  <si>
    <t>Net income/loss</t>
  </si>
  <si>
    <t>Cash flow calculation</t>
  </si>
  <si>
    <t>Cash flow from operating activities</t>
  </si>
  <si>
    <t>Cash flow from investing activities</t>
  </si>
  <si>
    <t>Cash Flow</t>
  </si>
  <si>
    <t>Cash flow from financing activities</t>
  </si>
  <si>
    <t>Internal Costs</t>
  </si>
  <si>
    <t>Total Internal Costs</t>
  </si>
  <si>
    <t>Patent and scientific literature</t>
  </si>
  <si>
    <t>(€)</t>
  </si>
  <si>
    <t>MARKET</t>
  </si>
  <si>
    <t>Gesamtförderung 70%</t>
  </si>
  <si>
    <t>(€/kg)</t>
  </si>
  <si>
    <t xml:space="preserve">quantity </t>
  </si>
  <si>
    <t>gross sales price</t>
  </si>
  <si>
    <t xml:space="preserve">gross profit </t>
  </si>
  <si>
    <t>Ist</t>
  </si>
  <si>
    <t>Plan</t>
  </si>
  <si>
    <t xml:space="preserve">costs raw material </t>
  </si>
  <si>
    <t xml:space="preserve">total costs raw material </t>
  </si>
  <si>
    <t>costs production</t>
  </si>
  <si>
    <t>total costs production</t>
  </si>
  <si>
    <t>kg</t>
  </si>
  <si>
    <t xml:space="preserve"> (€ / kg)</t>
  </si>
  <si>
    <t>in can preservation</t>
  </si>
  <si>
    <t xml:space="preserve">textile </t>
  </si>
  <si>
    <t>cosmetic</t>
  </si>
  <si>
    <t>Other operating income (licences fee, etc)</t>
  </si>
  <si>
    <t>household and I&amp;I</t>
  </si>
  <si>
    <t>Sales</t>
  </si>
  <si>
    <t>Row</t>
  </si>
  <si>
    <t>Account</t>
  </si>
  <si>
    <t>Row/account name</t>
  </si>
  <si>
    <t>Zeilen-/Kontobezeichnung</t>
  </si>
  <si>
    <t>Umsatzerlöse</t>
  </si>
  <si>
    <t/>
  </si>
  <si>
    <t>Changes in invent. fg/ug</t>
  </si>
  <si>
    <t>Bestandsveränderg. FE/UE</t>
  </si>
  <si>
    <t>Own work capitalised</t>
  </si>
  <si>
    <t>Aktivierte Eigenleistungen</t>
  </si>
  <si>
    <t>Gross revenue</t>
  </si>
  <si>
    <t>Gesamtleistung</t>
  </si>
  <si>
    <t>Materials/goods purchase</t>
  </si>
  <si>
    <t>Material-/Wareneinkauf</t>
  </si>
  <si>
    <t xml:space="preserve">    Raw matetrials/ consumables/ supplies</t>
  </si>
  <si>
    <t xml:space="preserve">    Einkauf Roh-,Hilfs- und Betriebsstoffe</t>
  </si>
  <si>
    <t xml:space="preserve">    Erhaltene Skonti 19% Vorsteuer</t>
  </si>
  <si>
    <t xml:space="preserve">    Delivery costs</t>
  </si>
  <si>
    <t xml:space="preserve">    Bezugsnebenkosten</t>
  </si>
  <si>
    <t xml:space="preserve">    Purchased services</t>
  </si>
  <si>
    <t xml:space="preserve">    Fremdleistungen</t>
  </si>
  <si>
    <t>Rohertrag</t>
  </si>
  <si>
    <t>Other operating income</t>
  </si>
  <si>
    <t>So. betr. Erlöse</t>
  </si>
  <si>
    <t xml:space="preserve">    Currency translation gains</t>
  </si>
  <si>
    <t xml:space="preserve">    Erträge aus der Währungsumrechnung</t>
  </si>
  <si>
    <t>Gross operating profit</t>
  </si>
  <si>
    <t>Betrieblicher Rohertrag</t>
  </si>
  <si>
    <t>Cost types:</t>
  </si>
  <si>
    <t>Kostenarten:</t>
  </si>
  <si>
    <t>Personnel costs</t>
  </si>
  <si>
    <t>Personalkosten</t>
  </si>
  <si>
    <t xml:space="preserve">    Salaries</t>
  </si>
  <si>
    <t xml:space="preserve">    Gehälter</t>
  </si>
  <si>
    <t xml:space="preserve">    Managing director salaries</t>
  </si>
  <si>
    <t xml:space="preserve">    Geschäftsführergehälter</t>
  </si>
  <si>
    <t xml:space="preserve">    Flat-rate taxes marg part-time workers</t>
  </si>
  <si>
    <t xml:space="preserve">    Pauschale Steuer für Minijobber</t>
  </si>
  <si>
    <t xml:space="preserve">    Flat-rate taxes for employees</t>
  </si>
  <si>
    <t xml:space="preserve">    Pauschale Steuer für Arbeitnehmer</t>
  </si>
  <si>
    <t xml:space="preserve">    Statutory social security expenses</t>
  </si>
  <si>
    <t xml:space="preserve">    Gesetzliche Sozialaufwendungen</t>
  </si>
  <si>
    <t xml:space="preserve">    Beiträge zur Berufsgenossenschaft</t>
  </si>
  <si>
    <t xml:space="preserve">    Vol. social benfts not subj to wage tx</t>
  </si>
  <si>
    <t xml:space="preserve">    Freiwillige soziale Aufwendung. LSt-frei</t>
  </si>
  <si>
    <t xml:space="preserve">    Post-employment benefit costs</t>
  </si>
  <si>
    <t xml:space="preserve">    Aufwendungen für Altersversorgung</t>
  </si>
  <si>
    <t>Occupancy costs</t>
  </si>
  <si>
    <t>Raumkosten</t>
  </si>
  <si>
    <t>Operating taxes</t>
  </si>
  <si>
    <t>Betriebliche Steuern</t>
  </si>
  <si>
    <t>Insurances/contributions</t>
  </si>
  <si>
    <t>Versicherungen/Beiträge</t>
  </si>
  <si>
    <t xml:space="preserve">    Insurance premiums</t>
  </si>
  <si>
    <t xml:space="preserve">    Versicherungen</t>
  </si>
  <si>
    <t xml:space="preserve">    Contributions</t>
  </si>
  <si>
    <t xml:space="preserve">    Beiträge</t>
  </si>
  <si>
    <t xml:space="preserve">    Other levies</t>
  </si>
  <si>
    <t xml:space="preserve">    Sonstige Abgaben</t>
  </si>
  <si>
    <t>Special costs</t>
  </si>
  <si>
    <t>Besondere Kosten</t>
  </si>
  <si>
    <t>Vehicle costs (without tax)</t>
  </si>
  <si>
    <t>Fahrzeugkosten (ohne Steuer)</t>
  </si>
  <si>
    <t>Advertising/travel costs</t>
  </si>
  <si>
    <t>Werbe-/Reisekosten</t>
  </si>
  <si>
    <t xml:space="preserve">    Entertainment expenses</t>
  </si>
  <si>
    <t xml:space="preserve">    Bewirtungskosten</t>
  </si>
  <si>
    <t xml:space="preserve">    Employee trav. expn, accommodation costs</t>
  </si>
  <si>
    <t xml:space="preserve">    Reisekosten AN Übernachtungsaufwand</t>
  </si>
  <si>
    <t xml:space="preserve">    Employee travel expnses, cost of travel</t>
  </si>
  <si>
    <t xml:space="preserve">    Reisekosten Arbeitnehmer, Fahrtkosten</t>
  </si>
  <si>
    <t xml:space="preserve">    Employee trav. expn, addnl substnc costs</t>
  </si>
  <si>
    <t xml:space="preserve">    Reisekosten AN Verpfleg.mehraufwand</t>
  </si>
  <si>
    <t>Selling and distribution costs</t>
  </si>
  <si>
    <t>Kosten Warenabgabe</t>
  </si>
  <si>
    <t xml:space="preserve">    Packaging materials</t>
  </si>
  <si>
    <t xml:space="preserve">    Verpackungsmaterial</t>
  </si>
  <si>
    <t xml:space="preserve">    Outgoing freight</t>
  </si>
  <si>
    <t xml:space="preserve">    Ausgangsfrachten</t>
  </si>
  <si>
    <t>Depreciation and amortization</t>
  </si>
  <si>
    <t>Abschreibungen</t>
  </si>
  <si>
    <t xml:space="preserve">    Depreciation of tangible fixed assets</t>
  </si>
  <si>
    <t xml:space="preserve">    Abschreibungen auf Sachanlagen</t>
  </si>
  <si>
    <t xml:space="preserve">    Immediate write-off of low-value assets</t>
  </si>
  <si>
    <t xml:space="preserve">    Sofortabschreibung GWG</t>
  </si>
  <si>
    <t>Repair/maintenance</t>
  </si>
  <si>
    <t>Reparatur/Instandhaltung</t>
  </si>
  <si>
    <t xml:space="preserve">    Hardware / software maintenance expenses</t>
  </si>
  <si>
    <t xml:space="preserve">    Wartungskosten für Hard- und Software</t>
  </si>
  <si>
    <t>Other costs</t>
  </si>
  <si>
    <t>Sonstige Kosten</t>
  </si>
  <si>
    <t xml:space="preserve">    Purchased services/ third-party services</t>
  </si>
  <si>
    <t xml:space="preserve">    Fremdleistungen und Fremdarbeiten</t>
  </si>
  <si>
    <t xml:space="preserve">    Telephone</t>
  </si>
  <si>
    <t xml:space="preserve">    Telefon</t>
  </si>
  <si>
    <t xml:space="preserve">    Office supplies</t>
  </si>
  <si>
    <t xml:space="preserve">    Bürobedarf</t>
  </si>
  <si>
    <t xml:space="preserve">    Newspapers,books,etc (specialist lit.)</t>
  </si>
  <si>
    <t xml:space="preserve">    Zeitschrift./Bücher/dig.Medien(Fachlit.)</t>
  </si>
  <si>
    <t xml:space="preserve">    Training costs</t>
  </si>
  <si>
    <t xml:space="preserve">    Fortbildungskosten</t>
  </si>
  <si>
    <t xml:space="preserve">    Legal and consulting expenses</t>
  </si>
  <si>
    <t xml:space="preserve">    Rechts- und Beratungskosten</t>
  </si>
  <si>
    <t xml:space="preserve">    Period-end closing and audit costs</t>
  </si>
  <si>
    <t xml:space="preserve">    Abschluss- und Prüfungskosten</t>
  </si>
  <si>
    <t xml:space="preserve">    Bookkeeping expenses</t>
  </si>
  <si>
    <t xml:space="preserve">    Buchführungskosten</t>
  </si>
  <si>
    <t xml:space="preserve">    Expensions for licences, concessions</t>
  </si>
  <si>
    <t xml:space="preserve">    Aufwendungen für Lizenzen, Konzessionen</t>
  </si>
  <si>
    <t xml:space="preserve">    Tools and minor equipment</t>
  </si>
  <si>
    <t xml:space="preserve">    Werkzeuge und Kleingeräte</t>
  </si>
  <si>
    <t xml:space="preserve">    Incidental monetary transaction costs</t>
  </si>
  <si>
    <t xml:space="preserve">    Nebenkosten des Geldverkehrs</t>
  </si>
  <si>
    <t xml:space="preserve">    Currency translation losses</t>
  </si>
  <si>
    <t xml:space="preserve">    Aufwendungen aus Währungsumrechnungen</t>
  </si>
  <si>
    <t>Total costs</t>
  </si>
  <si>
    <t>Gesamtkosten</t>
  </si>
  <si>
    <t>Operating profit or loss</t>
  </si>
  <si>
    <t>Betriebsergebnis</t>
  </si>
  <si>
    <t>Interest expenses</t>
  </si>
  <si>
    <t>Zinsaufwand</t>
  </si>
  <si>
    <t>Other non-operating expenses</t>
  </si>
  <si>
    <t>Sonstiger neutraler Aufwand</t>
  </si>
  <si>
    <t xml:space="preserve"> Non-operating expenses</t>
  </si>
  <si>
    <t xml:space="preserve"> Neutraler Aufwand</t>
  </si>
  <si>
    <t>Interest income</t>
  </si>
  <si>
    <t>Zinserträge</t>
  </si>
  <si>
    <t xml:space="preserve">    Other interest and similar income</t>
  </si>
  <si>
    <t xml:space="preserve">    Sonstige Zinsen und ähnliche Erträge</t>
  </si>
  <si>
    <t>Other non-operating income</t>
  </si>
  <si>
    <t>Sonstiger neutraler Ertrag</t>
  </si>
  <si>
    <t>Allocated imputed costs</t>
  </si>
  <si>
    <t>Verrechnete kalk. Kosten</t>
  </si>
  <si>
    <t xml:space="preserve"> Non-operating income</t>
  </si>
  <si>
    <t xml:space="preserve"> Neutraler Ertrag</t>
  </si>
  <si>
    <t>Account class unoccupied</t>
  </si>
  <si>
    <t>Kontenklasse unbesetzt</t>
  </si>
  <si>
    <t>EBT</t>
  </si>
  <si>
    <t>Ergebnis vor Steuern</t>
  </si>
  <si>
    <t>Taxes on income and earnings</t>
  </si>
  <si>
    <t>Steuern Einkommen u. Ertrag</t>
  </si>
  <si>
    <t xml:space="preserve">    Withholding tax investment income, 25%</t>
  </si>
  <si>
    <t xml:space="preserve">    Kapitalertragsteuer 25 % (KapG)</t>
  </si>
  <si>
    <t xml:space="preserve">    Soliarity surcharge withholding tax 25%</t>
  </si>
  <si>
    <t xml:space="preserve">    SolZ auf Kapitalertragsteuer 25 % (KapG)</t>
  </si>
  <si>
    <t>Preliminary result</t>
  </si>
  <si>
    <t>Vorläufiges Ergebnis</t>
  </si>
  <si>
    <t>Gross Revenue</t>
  </si>
  <si>
    <t>Production costs (purchased services)</t>
  </si>
  <si>
    <t>Material/goods expenses</t>
  </si>
  <si>
    <t>personnel costs</t>
  </si>
  <si>
    <t>Occupancy costs (rent office + lab)</t>
  </si>
  <si>
    <t>Marketing/travel costs</t>
  </si>
  <si>
    <t>Repair/maintenance (software expenses, etc.)</t>
  </si>
  <si>
    <t>Purchased services/ third-party services (R&amp;D costs)</t>
  </si>
  <si>
    <t>Training costs</t>
  </si>
  <si>
    <t>Legal and consulting costs incl. Patent costs</t>
  </si>
  <si>
    <t>Operating profit or loss (EBIT)</t>
  </si>
  <si>
    <t>Earnings before taxes (EBT)</t>
  </si>
  <si>
    <t>in EUR</t>
  </si>
  <si>
    <t>in %</t>
  </si>
  <si>
    <t>revenue</t>
  </si>
  <si>
    <t>Substance sales</t>
  </si>
  <si>
    <t>PU</t>
  </si>
  <si>
    <t>embalming</t>
  </si>
  <si>
    <t>+ Total book depreciation</t>
  </si>
  <si>
    <t>Gross Cash Flow</t>
  </si>
  <si>
    <t>+ increase in provisions</t>
  </si>
  <si>
    <t>- decrease in provisions</t>
  </si>
  <si>
    <t>- Increase in current assets (receivables, inventories, other assets) and prepaid expenses</t>
  </si>
  <si>
    <t>+ Decrease in current assets (receivables, inventories, other assets) and prepaid expenses</t>
  </si>
  <si>
    <t>+ Increase in trade accounts payable, other liabilities and deferred income</t>
  </si>
  <si>
    <t>- Decrease in trade accounts payable, other liabilities and deferred income</t>
  </si>
  <si>
    <t>- Investments</t>
  </si>
  <si>
    <t>+ Proceeds from disposals of financial and tangible assets</t>
  </si>
  <si>
    <t>- Cash outflows from disposals of financial and tangible assets</t>
  </si>
  <si>
    <t>- Profit from disposal of tangible assets</t>
  </si>
  <si>
    <t>+ Loss from disposal of tangible assets</t>
  </si>
  <si>
    <t>+ Proceeds from third-party funding</t>
  </si>
  <si>
    <t>+ Proceeds from the equity increase</t>
  </si>
  <si>
    <t>- Cash outflows from equity reductions</t>
  </si>
  <si>
    <t>+ Proceeds from borrowings</t>
  </si>
  <si>
    <t>- Outflows from the repayment of loans</t>
  </si>
  <si>
    <t>Taxes on income and earnings (30%)</t>
  </si>
  <si>
    <t>Bank account</t>
  </si>
  <si>
    <t>Account balance as of 01.01.</t>
  </si>
  <si>
    <t>Account balance as of 31.12.</t>
  </si>
  <si>
    <t>License payments (UKT)</t>
  </si>
  <si>
    <t xml:space="preserve">    Umsätze Aminolipin stfrei § 4 1a UStG</t>
  </si>
  <si>
    <t xml:space="preserve">    Sonstige Umsätze stfrei § 4 1a UStG</t>
  </si>
  <si>
    <t xml:space="preserve">    Umsätze INNOBALM 19% USt</t>
  </si>
  <si>
    <t xml:space="preserve">    Sonstige Umsätze 19% USt</t>
  </si>
  <si>
    <t xml:space="preserve">    Gewährte Rabatte 19 % USt</t>
  </si>
  <si>
    <t xml:space="preserve">    Bestandsveränderung fertige Erzeugnisse</t>
  </si>
  <si>
    <t xml:space="preserve">    Bestandsveränd.unfertige Erzeugnisse</t>
  </si>
  <si>
    <t xml:space="preserve">    Wareneingang 19% Vorsteuer</t>
  </si>
  <si>
    <t xml:space="preserve">    Erhaltene Skonti</t>
  </si>
  <si>
    <t xml:space="preserve">    Zölle und Einfuhrabgaben</t>
  </si>
  <si>
    <t xml:space="preserve">    Bestandsveränderung RHB-Stoffe / Waren</t>
  </si>
  <si>
    <t xml:space="preserve">    Krankengeldzuschüsse</t>
  </si>
  <si>
    <t xml:space="preserve">    Miete, unbewegliche Wirtschaftsgüter</t>
  </si>
  <si>
    <t xml:space="preserve">    Reinigung</t>
  </si>
  <si>
    <t xml:space="preserve">    Instandhaltung betrieblicher Räume</t>
  </si>
  <si>
    <t xml:space="preserve">    Fremdfahrzeugkosten</t>
  </si>
  <si>
    <t xml:space="preserve">    Werbekosten</t>
  </si>
  <si>
    <t xml:space="preserve">    Messekosten u. sonst. Veranstaltungen</t>
  </si>
  <si>
    <t xml:space="preserve">    Lizenzgebühren UKT</t>
  </si>
  <si>
    <t xml:space="preserve">    Abschreibung immaterielle VermG</t>
  </si>
  <si>
    <t xml:space="preserve">    Abschreibungen auf aktivierte GWG</t>
  </si>
  <si>
    <t xml:space="preserve">    Forschungs- und Entwicklungskosten</t>
  </si>
  <si>
    <t xml:space="preserve">    Porto</t>
  </si>
  <si>
    <t xml:space="preserve">    Internetkosten</t>
  </si>
  <si>
    <t xml:space="preserve">    Mietleasing bewegl. WG Betriebsausstatt.</t>
  </si>
  <si>
    <t xml:space="preserve">    Aufwand Abraum-/Abfallbeseitigung</t>
  </si>
  <si>
    <t xml:space="preserve">    Zinsen und ähnliche Aufwendungen</t>
  </si>
  <si>
    <t xml:space="preserve">    Einstellung in die PWB auf Forderungen</t>
  </si>
  <si>
    <t xml:space="preserve">    Erträge aus Wandlung von Wandeldarlehen</t>
  </si>
  <si>
    <t>Mar/2025</t>
  </si>
  <si>
    <t>May/2025</t>
  </si>
  <si>
    <t>Oct/2025</t>
  </si>
  <si>
    <t>Dec/2025</t>
  </si>
  <si>
    <t xml:space="preserve">    Sales Aminolipin tax-free § 4 1a UStG</t>
  </si>
  <si>
    <t xml:space="preserve">    Other Sales tax-free § 4 1a UStG</t>
  </si>
  <si>
    <t xml:space="preserve">    Sales of INNOBALM 19% VAT</t>
  </si>
  <si>
    <t xml:space="preserve">    Other Sales 19% VAT</t>
  </si>
  <si>
    <t xml:space="preserve">    Rebates granted 19% VAT</t>
  </si>
  <si>
    <t xml:space="preserve">    Inventory changes – finished goods</t>
  </si>
  <si>
    <t xml:space="preserve">    Inventory changes – unfinished goods</t>
  </si>
  <si>
    <t xml:space="preserve">    Cost of merchandise 19% input tax</t>
  </si>
  <si>
    <t xml:space="preserve">    Cash discounts received</t>
  </si>
  <si>
    <t xml:space="preserve">    Cash discounts received 19% input tax</t>
  </si>
  <si>
    <t xml:space="preserve">    Customs and import duties</t>
  </si>
  <si>
    <t xml:space="preserve">    Chngs invntries r/c/s, purch. merch.</t>
  </si>
  <si>
    <t xml:space="preserve">    Sick pay supplements</t>
  </si>
  <si>
    <t xml:space="preserve">    Employment agency subsidies</t>
  </si>
  <si>
    <t xml:space="preserve">    Rent (immovable property)</t>
  </si>
  <si>
    <t xml:space="preserve">    Cleaning</t>
  </si>
  <si>
    <t xml:space="preserve">    Maintenance of operating premises</t>
  </si>
  <si>
    <t xml:space="preserve">    Third-party vehicle expenses</t>
  </si>
  <si>
    <t xml:space="preserve">    Advertising expenses</t>
  </si>
  <si>
    <t xml:space="preserve">    Costs for trade fair and other events</t>
  </si>
  <si>
    <t xml:space="preserve">    License fees UKT</t>
  </si>
  <si>
    <t xml:space="preserve">    Amortisation of intngbl fixed assets</t>
  </si>
  <si>
    <t xml:space="preserve">    Depr./amort. capitalised low-value ass.</t>
  </si>
  <si>
    <t xml:space="preserve">    Research and development costs</t>
  </si>
  <si>
    <t xml:space="preserve">    Postage</t>
  </si>
  <si>
    <t xml:space="preserve">    Internet expenses</t>
  </si>
  <si>
    <t xml:space="preserve">    Operating leases fr op./office equipment</t>
  </si>
  <si>
    <t xml:space="preserve">    Environmtl remed./ waste disposal expns</t>
  </si>
  <si>
    <t xml:space="preserve">    Interest and similar expenses</t>
  </si>
  <si>
    <t xml:space="preserve">    Transfrs globl valuatn allownc rcvbls</t>
  </si>
  <si>
    <t xml:space="preserve">    Income conversion of convertible loan</t>
  </si>
  <si>
    <t>Financial Plan 2026-2030</t>
  </si>
  <si>
    <t>reduction raw material costs in 2028</t>
  </si>
  <si>
    <t>reduction production costs in 2028</t>
  </si>
  <si>
    <t>A. Noncurrent assets</t>
  </si>
  <si>
    <t>I. Intangible fixed assets</t>
  </si>
  <si>
    <t>II. Tangible fixed assets</t>
  </si>
  <si>
    <t>B. Current assets</t>
  </si>
  <si>
    <t>I. Inventories</t>
  </si>
  <si>
    <t>II. Receivables and other assets</t>
  </si>
  <si>
    <t>III. Cash on hand, central bank balances, bank balances, and checks</t>
  </si>
  <si>
    <t>C. Deferred items</t>
  </si>
  <si>
    <t>D. Deficit not covered by equity capital</t>
  </si>
  <si>
    <t>Total of Assets</t>
  </si>
  <si>
    <t>A. Equity</t>
  </si>
  <si>
    <t>I. Subscribed capital</t>
  </si>
  <si>
    <t>II. Capital reserves</t>
  </si>
  <si>
    <t>III. Accumulated losses brought forward</t>
  </si>
  <si>
    <t>uncovered deficit</t>
  </si>
  <si>
    <t>B. Provisions</t>
  </si>
  <si>
    <t>I. Provisions for taxes</t>
  </si>
  <si>
    <t>II. Other provisions</t>
  </si>
  <si>
    <t>C. Liabilities</t>
  </si>
  <si>
    <t>I. Trade payables</t>
  </si>
  <si>
    <t>II. Other liabilities</t>
  </si>
  <si>
    <t>Total equity and liabilities</t>
  </si>
  <si>
    <t>Balance Sheet</t>
  </si>
  <si>
    <t>Check sum</t>
  </si>
  <si>
    <t>IV. Net income/loss</t>
  </si>
  <si>
    <t>Forecast 
2025</t>
  </si>
  <si>
    <t>Plan 
2026</t>
  </si>
  <si>
    <t>- increase in intangible assets</t>
  </si>
  <si>
    <t>+ decrease in intangible assets</t>
  </si>
  <si>
    <t>Plan 
2027</t>
  </si>
  <si>
    <t>Plan 
2028</t>
  </si>
  <si>
    <t>Plan 
2029</t>
  </si>
  <si>
    <t>Plan 
2030</t>
  </si>
  <si>
    <t>accounting and auditing costs</t>
  </si>
  <si>
    <t xml:space="preserve">    Akt. Eigenleist. selbst gesch. Patente</t>
  </si>
  <si>
    <t xml:space="preserve">    Geschenke abzugsfähig ohne § 37b EStG</t>
  </si>
  <si>
    <t xml:space="preserve">    Zuwendungen,Spenden mildtätige Zwecke</t>
  </si>
  <si>
    <t>Jan/2025 -
Oct/2025</t>
  </si>
  <si>
    <t xml:space="preserve">    Own work cptlsd - Patents - self-created</t>
  </si>
  <si>
    <t xml:space="preserve">    Gifts deductible without s. 37b EStG</t>
  </si>
  <si>
    <t xml:space="preserve">    Non-cash bnfts,dntns for charitable prps</t>
  </si>
  <si>
    <t>Kanzlei-Rechnungswesen - JA - 225179/11427/2025 / LICIT S. GmbH - [BWA-Nr. 1 - Jahresübersicht Okt 2025]</t>
  </si>
  <si>
    <t>Change in inventories (unfinished and finished products)</t>
  </si>
  <si>
    <t>Other own work capitalized (e.g. self-created patents)</t>
  </si>
  <si>
    <t>BWA 
Oct-25</t>
  </si>
  <si>
    <t>CONFIDENTIAL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</si>
</sst>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(&quot;€&quot;* #,##0.00_);_(&quot;€&quot;* \(#,##0.00\);_(&quot;€&quot;* &quot;-&quot;??_);_(@_)"/>
    <numFmt numFmtId="168" formatCode="0.0%"/>
    <numFmt numFmtId="170" formatCode="#0"/>
    <numFmt numFmtId="173" formatCode="[$-409]mmm\-yy;@"/>
  </numFmts>
  <fonts count="49" x14ac:knownFonts="1">
    <font>
      <sz val="10"/>
      <name val="Arial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name val="Inter"/>
    </font>
    <font>
      <sz val="10"/>
      <name val="Inter"/>
    </font>
    <font>
      <b/>
      <sz val="12"/>
      <color theme="3"/>
      <name val="Inter"/>
    </font>
    <font>
      <b/>
      <sz val="10"/>
      <name val="Inter"/>
    </font>
    <font>
      <sz val="10"/>
      <color theme="1"/>
      <name val="Inter"/>
    </font>
    <font>
      <b/>
      <sz val="10"/>
      <color theme="3"/>
      <name val="Inter"/>
    </font>
    <font>
      <sz val="10"/>
      <color indexed="12"/>
      <name val="Inter"/>
    </font>
    <font>
      <i/>
      <sz val="10"/>
      <name val="Inter"/>
    </font>
    <font>
      <sz val="10"/>
      <color theme="0" tint="-0.499984740745262"/>
      <name val="Inter"/>
    </font>
    <font>
      <sz val="10"/>
      <color theme="3"/>
      <name val="Inter"/>
    </font>
    <font>
      <sz val="10"/>
      <color rgb="FF008000"/>
      <name val="Inter"/>
    </font>
    <font>
      <sz val="10"/>
      <color theme="0"/>
      <name val="Inter"/>
    </font>
    <font>
      <sz val="12"/>
      <color theme="3"/>
      <name val="Inter"/>
    </font>
    <font>
      <b/>
      <sz val="10"/>
      <color theme="1"/>
      <name val="Inter"/>
    </font>
    <font>
      <b/>
      <u/>
      <sz val="10"/>
      <name val="Inter"/>
    </font>
    <font>
      <b/>
      <sz val="10"/>
      <color rgb="FF0070C0"/>
      <name val="Inter"/>
    </font>
    <font>
      <b/>
      <sz val="10"/>
      <color rgb="FFFF0000"/>
      <name val="Inter"/>
    </font>
    <font>
      <b/>
      <sz val="15"/>
      <name val="Inter"/>
    </font>
    <font>
      <sz val="8"/>
      <name val="Inter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B4B4B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2F7FE"/>
        <bgColor indexed="64"/>
      </patternFill>
    </fill>
  </fills>
  <borders count="51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theme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theme="1"/>
      </left>
      <right style="medium">
        <color theme="1"/>
      </right>
      <top/>
      <bottom style="thin">
        <color rgb="FF00CCFF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37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20" borderId="1" applyNumberFormat="0" applyAlignment="0" applyProtection="0"/>
    <xf numFmtId="0" fontId="10" fillId="20" borderId="2" applyNumberFormat="0" applyAlignment="0" applyProtection="0"/>
    <xf numFmtId="0" fontId="11" fillId="7" borderId="2" applyNumberFormat="0" applyAlignment="0" applyProtection="0"/>
    <xf numFmtId="0" fontId="12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21" borderId="0" applyNumberFormat="0" applyBorder="0" applyAlignment="0" applyProtection="0"/>
    <xf numFmtId="0" fontId="5" fillId="22" borderId="4" applyNumberFormat="0" applyFont="0" applyAlignment="0" applyProtection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8" applyNumberFormat="0" applyFill="0" applyAlignment="0" applyProtection="0"/>
    <xf numFmtId="0" fontId="22" fillId="0" borderId="0" applyNumberFormat="0" applyFill="0" applyBorder="0" applyAlignment="0" applyProtection="0"/>
    <xf numFmtId="0" fontId="23" fillId="23" borderId="9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26" fillId="0" borderId="0"/>
    <xf numFmtId="0" fontId="4" fillId="0" borderId="0"/>
    <xf numFmtId="0" fontId="3" fillId="0" borderId="0"/>
    <xf numFmtId="0" fontId="2" fillId="0" borderId="0"/>
    <xf numFmtId="9" fontId="28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1" fillId="0" borderId="0"/>
  </cellStyleXfs>
  <cellXfs count="201">
    <xf numFmtId="0" fontId="0" fillId="0" borderId="0" xfId="0"/>
    <xf numFmtId="4" fontId="0" fillId="0" borderId="0" xfId="0" applyNumberFormat="1"/>
    <xf numFmtId="49" fontId="0" fillId="29" borderId="0" xfId="0" applyNumberFormat="1" applyFill="1" applyAlignment="1">
      <alignment horizontal="center"/>
    </xf>
    <xf numFmtId="49" fontId="0" fillId="29" borderId="0" xfId="0" applyNumberFormat="1" applyFill="1" applyAlignment="1">
      <alignment horizontal="center" wrapText="1"/>
    </xf>
    <xf numFmtId="170" fontId="0" fillId="0" borderId="0" xfId="0" applyNumberFormat="1"/>
    <xf numFmtId="49" fontId="0" fillId="0" borderId="0" xfId="0" applyNumberFormat="1"/>
    <xf numFmtId="49" fontId="5" fillId="29" borderId="0" xfId="0" applyNumberFormat="1" applyFont="1" applyFill="1" applyAlignment="1">
      <alignment horizontal="center"/>
    </xf>
    <xf numFmtId="0" fontId="30" fillId="0" borderId="0" xfId="0" applyFont="1"/>
    <xf numFmtId="4" fontId="31" fillId="0" borderId="0" xfId="0" applyNumberFormat="1" applyFont="1"/>
    <xf numFmtId="0" fontId="31" fillId="0" borderId="0" xfId="0" applyFont="1"/>
    <xf numFmtId="0" fontId="31" fillId="0" borderId="21" xfId="0" applyFont="1" applyBorder="1"/>
    <xf numFmtId="4" fontId="34" fillId="0" borderId="20" xfId="0" applyNumberFormat="1" applyFont="1" applyBorder="1"/>
    <xf numFmtId="4" fontId="34" fillId="0" borderId="14" xfId="0" applyNumberFormat="1" applyFont="1" applyBorder="1"/>
    <xf numFmtId="0" fontId="31" fillId="0" borderId="22" xfId="0" applyFont="1" applyBorder="1"/>
    <xf numFmtId="4" fontId="34" fillId="0" borderId="24" xfId="0" applyNumberFormat="1" applyFont="1" applyBorder="1"/>
    <xf numFmtId="0" fontId="35" fillId="0" borderId="21" xfId="0" applyFont="1" applyBorder="1"/>
    <xf numFmtId="0" fontId="31" fillId="0" borderId="27" xfId="0" applyFont="1" applyBorder="1"/>
    <xf numFmtId="4" fontId="35" fillId="0" borderId="20" xfId="0" applyNumberFormat="1" applyFont="1" applyBorder="1"/>
    <xf numFmtId="0" fontId="33" fillId="0" borderId="21" xfId="0" applyFont="1" applyBorder="1"/>
    <xf numFmtId="49" fontId="35" fillId="0" borderId="21" xfId="0" applyNumberFormat="1" applyFont="1" applyBorder="1"/>
    <xf numFmtId="49" fontId="31" fillId="0" borderId="21" xfId="0" applyNumberFormat="1" applyFont="1" applyBorder="1"/>
    <xf numFmtId="49" fontId="31" fillId="0" borderId="0" xfId="0" applyNumberFormat="1" applyFont="1"/>
    <xf numFmtId="49" fontId="31" fillId="0" borderId="21" xfId="0" applyNumberFormat="1" applyFont="1" applyBorder="1" applyAlignment="1">
      <alignment horizontal="left"/>
    </xf>
    <xf numFmtId="49" fontId="31" fillId="0" borderId="17" xfId="0" applyNumberFormat="1" applyFont="1" applyBorder="1" applyAlignment="1">
      <alignment wrapText="1"/>
    </xf>
    <xf numFmtId="0" fontId="35" fillId="0" borderId="0" xfId="0" applyFont="1"/>
    <xf numFmtId="0" fontId="40" fillId="0" borderId="0" xfId="0" applyFont="1" applyAlignment="1">
      <alignment horizontal="right"/>
    </xf>
    <xf numFmtId="0" fontId="41" fillId="0" borderId="0" xfId="0" applyFont="1"/>
    <xf numFmtId="10" fontId="31" fillId="0" borderId="0" xfId="134" applyNumberFormat="1" applyFont="1" applyFill="1"/>
    <xf numFmtId="0" fontId="38" fillId="0" borderId="0" xfId="0" applyFont="1"/>
    <xf numFmtId="4" fontId="38" fillId="0" borderId="0" xfId="0" applyNumberFormat="1" applyFont="1"/>
    <xf numFmtId="0" fontId="33" fillId="0" borderId="0" xfId="0" applyFont="1"/>
    <xf numFmtId="0" fontId="31" fillId="0" borderId="0" xfId="0" applyFont="1" applyAlignment="1">
      <alignment horizontal="right"/>
    </xf>
    <xf numFmtId="0" fontId="32" fillId="0" borderId="0" xfId="0" applyFont="1" applyAlignment="1">
      <alignment wrapText="1"/>
    </xf>
    <xf numFmtId="9" fontId="31" fillId="0" borderId="0" xfId="134" applyFont="1"/>
    <xf numFmtId="9" fontId="31" fillId="0" borderId="0" xfId="134" applyFont="1" applyFill="1"/>
    <xf numFmtId="9" fontId="38" fillId="0" borderId="0" xfId="134" applyFont="1"/>
    <xf numFmtId="0" fontId="32" fillId="0" borderId="0" xfId="0" applyFont="1" applyAlignment="1">
      <alignment horizontal="left" wrapText="1"/>
    </xf>
    <xf numFmtId="0" fontId="42" fillId="0" borderId="28" xfId="0" applyFont="1" applyBorder="1" applyAlignment="1">
      <alignment wrapText="1"/>
    </xf>
    <xf numFmtId="1" fontId="31" fillId="25" borderId="31" xfId="126" applyNumberFormat="1" applyFont="1" applyFill="1" applyBorder="1" applyAlignment="1">
      <alignment horizontal="center" wrapText="1"/>
    </xf>
    <xf numFmtId="9" fontId="31" fillId="25" borderId="31" xfId="134" applyFont="1" applyFill="1" applyBorder="1" applyAlignment="1">
      <alignment horizontal="center" wrapText="1"/>
    </xf>
    <xf numFmtId="0" fontId="31" fillId="25" borderId="31" xfId="0" applyFont="1" applyFill="1" applyBorder="1" applyAlignment="1">
      <alignment horizontal="center"/>
    </xf>
    <xf numFmtId="9" fontId="31" fillId="25" borderId="31" xfId="134" applyFont="1" applyFill="1" applyBorder="1" applyAlignment="1">
      <alignment horizontal="center"/>
    </xf>
    <xf numFmtId="0" fontId="35" fillId="25" borderId="21" xfId="0" applyFont="1" applyFill="1" applyBorder="1"/>
    <xf numFmtId="49" fontId="35" fillId="25" borderId="21" xfId="0" applyNumberFormat="1" applyFont="1" applyFill="1" applyBorder="1"/>
    <xf numFmtId="0" fontId="35" fillId="25" borderId="23" xfId="0" applyFont="1" applyFill="1" applyBorder="1"/>
    <xf numFmtId="3" fontId="31" fillId="0" borderId="0" xfId="0" applyNumberFormat="1" applyFont="1" applyAlignment="1">
      <alignment horizontal="center"/>
    </xf>
    <xf numFmtId="9" fontId="34" fillId="0" borderId="20" xfId="134" applyFont="1" applyBorder="1" applyAlignment="1">
      <alignment horizontal="center"/>
    </xf>
    <xf numFmtId="168" fontId="34" fillId="0" borderId="20" xfId="134" applyNumberFormat="1" applyFont="1" applyBorder="1" applyAlignment="1">
      <alignment horizontal="center"/>
    </xf>
    <xf numFmtId="168" fontId="35" fillId="25" borderId="20" xfId="134" applyNumberFormat="1" applyFont="1" applyFill="1" applyBorder="1" applyAlignment="1">
      <alignment horizontal="center"/>
    </xf>
    <xf numFmtId="168" fontId="31" fillId="0" borderId="20" xfId="134" applyNumberFormat="1" applyFont="1" applyBorder="1" applyAlignment="1">
      <alignment horizontal="center"/>
    </xf>
    <xf numFmtId="168" fontId="31" fillId="0" borderId="24" xfId="134" applyNumberFormat="1" applyFont="1" applyBorder="1" applyAlignment="1">
      <alignment horizontal="center"/>
    </xf>
    <xf numFmtId="168" fontId="34" fillId="0" borderId="20" xfId="134" applyNumberFormat="1" applyFont="1" applyFill="1" applyBorder="1" applyAlignment="1">
      <alignment horizontal="center"/>
    </xf>
    <xf numFmtId="168" fontId="35" fillId="25" borderId="25" xfId="134" applyNumberFormat="1" applyFont="1" applyFill="1" applyBorder="1" applyAlignment="1">
      <alignment horizontal="center"/>
    </xf>
    <xf numFmtId="168" fontId="35" fillId="25" borderId="30" xfId="134" applyNumberFormat="1" applyFont="1" applyFill="1" applyBorder="1" applyAlignment="1">
      <alignment horizontal="center"/>
    </xf>
    <xf numFmtId="0" fontId="39" fillId="0" borderId="0" xfId="0" applyFont="1"/>
    <xf numFmtId="0" fontId="33" fillId="24" borderId="26" xfId="0" applyFont="1" applyFill="1" applyBorder="1"/>
    <xf numFmtId="1" fontId="33" fillId="25" borderId="20" xfId="126" applyNumberFormat="1" applyFont="1" applyFill="1" applyBorder="1" applyAlignment="1">
      <alignment horizontal="center" wrapText="1"/>
    </xf>
    <xf numFmtId="0" fontId="31" fillId="0" borderId="12" xfId="0" applyFont="1" applyBorder="1" applyAlignment="1">
      <alignment wrapText="1"/>
    </xf>
    <xf numFmtId="0" fontId="39" fillId="0" borderId="18" xfId="0" applyFont="1" applyBorder="1" applyAlignment="1">
      <alignment horizontal="center" wrapText="1"/>
    </xf>
    <xf numFmtId="0" fontId="31" fillId="0" borderId="18" xfId="0" applyFont="1" applyBorder="1" applyAlignment="1">
      <alignment horizontal="center" wrapText="1"/>
    </xf>
    <xf numFmtId="0" fontId="31" fillId="0" borderId="35" xfId="0" applyFont="1" applyBorder="1" applyAlignment="1">
      <alignment horizontal="center" wrapText="1"/>
    </xf>
    <xf numFmtId="0" fontId="31" fillId="0" borderId="10" xfId="0" applyFont="1" applyBorder="1" applyAlignment="1">
      <alignment wrapText="1"/>
    </xf>
    <xf numFmtId="0" fontId="31" fillId="0" borderId="18" xfId="0" applyFont="1" applyBorder="1"/>
    <xf numFmtId="0" fontId="35" fillId="0" borderId="12" xfId="0" applyFont="1" applyBorder="1" applyAlignment="1">
      <alignment wrapText="1"/>
    </xf>
    <xf numFmtId="4" fontId="43" fillId="27" borderId="20" xfId="0" applyNumberFormat="1" applyFont="1" applyFill="1" applyBorder="1" applyAlignment="1">
      <alignment wrapText="1"/>
    </xf>
    <xf numFmtId="4" fontId="34" fillId="0" borderId="21" xfId="0" applyNumberFormat="1" applyFont="1" applyBorder="1"/>
    <xf numFmtId="0" fontId="31" fillId="0" borderId="12" xfId="0" applyFont="1" applyBorder="1"/>
    <xf numFmtId="0" fontId="39" fillId="0" borderId="20" xfId="0" applyFont="1" applyBorder="1"/>
    <xf numFmtId="0" fontId="39" fillId="0" borderId="14" xfId="0" applyFont="1" applyBorder="1"/>
    <xf numFmtId="0" fontId="39" fillId="0" borderId="21" xfId="0" applyFont="1" applyBorder="1"/>
    <xf numFmtId="4" fontId="35" fillId="0" borderId="14" xfId="0" applyNumberFormat="1" applyFont="1" applyBorder="1"/>
    <xf numFmtId="4" fontId="35" fillId="0" borderId="21" xfId="0" applyNumberFormat="1" applyFont="1" applyBorder="1"/>
    <xf numFmtId="49" fontId="31" fillId="26" borderId="30" xfId="0" applyNumberFormat="1" applyFont="1" applyFill="1" applyBorder="1" applyAlignment="1">
      <alignment horizontal="center" wrapText="1"/>
    </xf>
    <xf numFmtId="9" fontId="31" fillId="26" borderId="31" xfId="134" applyFont="1" applyFill="1" applyBorder="1" applyAlignment="1">
      <alignment horizontal="center" wrapText="1"/>
    </xf>
    <xf numFmtId="4" fontId="30" fillId="0" borderId="0" xfId="0" applyNumberFormat="1" applyFont="1" applyAlignment="1">
      <alignment wrapText="1"/>
    </xf>
    <xf numFmtId="0" fontId="37" fillId="0" borderId="34" xfId="0" applyFont="1" applyBorder="1"/>
    <xf numFmtId="0" fontId="31" fillId="0" borderId="34" xfId="0" applyFont="1" applyBorder="1"/>
    <xf numFmtId="0" fontId="35" fillId="25" borderId="34" xfId="0" applyFont="1" applyFill="1" applyBorder="1"/>
    <xf numFmtId="9" fontId="31" fillId="0" borderId="18" xfId="134" applyFont="1" applyBorder="1" applyAlignment="1">
      <alignment horizontal="center"/>
    </xf>
    <xf numFmtId="168" fontId="36" fillId="0" borderId="20" xfId="134" applyNumberFormat="1" applyFont="1" applyBorder="1" applyAlignment="1">
      <alignment horizontal="center"/>
    </xf>
    <xf numFmtId="168" fontId="34" fillId="0" borderId="24" xfId="134" applyNumberFormat="1" applyFont="1" applyBorder="1" applyAlignment="1">
      <alignment horizontal="center"/>
    </xf>
    <xf numFmtId="168" fontId="35" fillId="0" borderId="19" xfId="134" applyNumberFormat="1" applyFont="1" applyBorder="1" applyAlignment="1">
      <alignment horizontal="center"/>
    </xf>
    <xf numFmtId="168" fontId="34" fillId="0" borderId="30" xfId="134" applyNumberFormat="1" applyFont="1" applyBorder="1" applyAlignment="1">
      <alignment horizontal="center"/>
    </xf>
    <xf numFmtId="168" fontId="36" fillId="0" borderId="30" xfId="134" applyNumberFormat="1" applyFont="1" applyBorder="1" applyAlignment="1">
      <alignment horizontal="center"/>
    </xf>
    <xf numFmtId="168" fontId="35" fillId="25" borderId="18" xfId="134" applyNumberFormat="1" applyFont="1" applyFill="1" applyBorder="1" applyAlignment="1">
      <alignment horizontal="center"/>
    </xf>
    <xf numFmtId="168" fontId="39" fillId="0" borderId="20" xfId="134" applyNumberFormat="1" applyFont="1" applyBorder="1" applyAlignment="1">
      <alignment horizontal="center"/>
    </xf>
    <xf numFmtId="3" fontId="35" fillId="0" borderId="21" xfId="0" applyNumberFormat="1" applyFont="1" applyBorder="1" applyAlignment="1">
      <alignment horizontal="center"/>
    </xf>
    <xf numFmtId="3" fontId="36" fillId="0" borderId="21" xfId="0" applyNumberFormat="1" applyFont="1" applyBorder="1" applyAlignment="1">
      <alignment horizontal="center"/>
    </xf>
    <xf numFmtId="3" fontId="31" fillId="0" borderId="21" xfId="0" applyNumberFormat="1" applyFont="1" applyBorder="1" applyAlignment="1">
      <alignment horizontal="center"/>
    </xf>
    <xf numFmtId="3" fontId="31" fillId="0" borderId="22" xfId="0" applyNumberFormat="1" applyFont="1" applyBorder="1" applyAlignment="1">
      <alignment horizontal="center"/>
    </xf>
    <xf numFmtId="3" fontId="31" fillId="0" borderId="10" xfId="0" applyNumberFormat="1" applyFont="1" applyBorder="1" applyAlignment="1">
      <alignment horizontal="center"/>
    </xf>
    <xf numFmtId="3" fontId="34" fillId="0" borderId="21" xfId="0" applyNumberFormat="1" applyFont="1" applyBorder="1" applyAlignment="1">
      <alignment horizontal="center"/>
    </xf>
    <xf numFmtId="3" fontId="34" fillId="0" borderId="22" xfId="0" applyNumberFormat="1" applyFont="1" applyBorder="1" applyAlignment="1">
      <alignment horizontal="center"/>
    </xf>
    <xf numFmtId="3" fontId="35" fillId="0" borderId="40" xfId="0" applyNumberFormat="1" applyFont="1" applyBorder="1" applyAlignment="1">
      <alignment horizontal="center"/>
    </xf>
    <xf numFmtId="3" fontId="34" fillId="0" borderId="34" xfId="0" applyNumberFormat="1" applyFont="1" applyBorder="1" applyAlignment="1">
      <alignment horizontal="center"/>
    </xf>
    <xf numFmtId="3" fontId="35" fillId="25" borderId="21" xfId="0" applyNumberFormat="1" applyFont="1" applyFill="1" applyBorder="1" applyAlignment="1">
      <alignment horizontal="center"/>
    </xf>
    <xf numFmtId="3" fontId="36" fillId="0" borderId="34" xfId="0" applyNumberFormat="1" applyFont="1" applyBorder="1" applyAlignment="1">
      <alignment horizontal="center"/>
    </xf>
    <xf numFmtId="3" fontId="35" fillId="25" borderId="10" xfId="0" applyNumberFormat="1" applyFont="1" applyFill="1" applyBorder="1" applyAlignment="1">
      <alignment horizontal="center"/>
    </xf>
    <xf numFmtId="3" fontId="35" fillId="25" borderId="23" xfId="0" applyNumberFormat="1" applyFont="1" applyFill="1" applyBorder="1" applyAlignment="1">
      <alignment horizontal="center"/>
    </xf>
    <xf numFmtId="3" fontId="39" fillId="0" borderId="21" xfId="0" applyNumberFormat="1" applyFont="1" applyBorder="1" applyAlignment="1">
      <alignment horizontal="center"/>
    </xf>
    <xf numFmtId="3" fontId="35" fillId="25" borderId="34" xfId="0" applyNumberFormat="1" applyFont="1" applyFill="1" applyBorder="1" applyAlignment="1">
      <alignment horizontal="center"/>
    </xf>
    <xf numFmtId="168" fontId="35" fillId="0" borderId="20" xfId="134" applyNumberFormat="1" applyFont="1" applyBorder="1" applyAlignment="1">
      <alignment horizontal="center"/>
    </xf>
    <xf numFmtId="9" fontId="34" fillId="0" borderId="30" xfId="134" applyFont="1" applyBorder="1" applyAlignment="1">
      <alignment horizontal="center"/>
    </xf>
    <xf numFmtId="0" fontId="31" fillId="0" borderId="10" xfId="0" applyFont="1" applyBorder="1"/>
    <xf numFmtId="0" fontId="31" fillId="0" borderId="0" xfId="129" applyFont="1"/>
    <xf numFmtId="0" fontId="31" fillId="0" borderId="0" xfId="129" applyFont="1" applyAlignment="1">
      <alignment horizontal="center" vertical="center"/>
    </xf>
    <xf numFmtId="4" fontId="31" fillId="0" borderId="0" xfId="129" applyNumberFormat="1" applyFont="1"/>
    <xf numFmtId="3" fontId="33" fillId="0" borderId="0" xfId="129" applyNumberFormat="1" applyFont="1" applyAlignment="1">
      <alignment horizontal="center" vertical="center"/>
    </xf>
    <xf numFmtId="4" fontId="31" fillId="0" borderId="0" xfId="129" applyNumberFormat="1" applyFont="1" applyAlignment="1">
      <alignment horizontal="center" vertical="center"/>
    </xf>
    <xf numFmtId="4" fontId="33" fillId="0" borderId="0" xfId="129" applyNumberFormat="1" applyFont="1" applyAlignment="1">
      <alignment horizontal="center" vertical="center"/>
    </xf>
    <xf numFmtId="3" fontId="33" fillId="0" borderId="13" xfId="129" applyNumberFormat="1" applyFont="1" applyBorder="1" applyAlignment="1">
      <alignment horizontal="center" vertical="center"/>
    </xf>
    <xf numFmtId="3" fontId="33" fillId="30" borderId="13" xfId="126" applyNumberFormat="1" applyFont="1" applyFill="1" applyBorder="1" applyAlignment="1">
      <alignment horizontal="center"/>
    </xf>
    <xf numFmtId="3" fontId="33" fillId="30" borderId="13" xfId="129" applyNumberFormat="1" applyFont="1" applyFill="1" applyBorder="1" applyAlignment="1">
      <alignment horizontal="center" vertical="center"/>
    </xf>
    <xf numFmtId="3" fontId="33" fillId="25" borderId="13" xfId="129" applyNumberFormat="1" applyFont="1" applyFill="1" applyBorder="1" applyAlignment="1">
      <alignment horizontal="center" vertical="center"/>
    </xf>
    <xf numFmtId="3" fontId="33" fillId="25" borderId="0" xfId="129" applyNumberFormat="1" applyFont="1" applyFill="1" applyAlignment="1">
      <alignment horizontal="center" vertical="center"/>
    </xf>
    <xf numFmtId="4" fontId="31" fillId="0" borderId="41" xfId="129" applyNumberFormat="1" applyFont="1" applyBorder="1"/>
    <xf numFmtId="3" fontId="33" fillId="26" borderId="38" xfId="129" applyNumberFormat="1" applyFont="1" applyFill="1" applyBorder="1" applyAlignment="1">
      <alignment horizontal="center" vertical="center"/>
    </xf>
    <xf numFmtId="4" fontId="33" fillId="0" borderId="38" xfId="129" applyNumberFormat="1" applyFont="1" applyBorder="1" applyAlignment="1">
      <alignment horizontal="center" vertical="center"/>
    </xf>
    <xf numFmtId="4" fontId="33" fillId="26" borderId="38" xfId="129" applyNumberFormat="1" applyFont="1" applyFill="1" applyBorder="1" applyAlignment="1">
      <alignment horizontal="center" vertical="center"/>
    </xf>
    <xf numFmtId="4" fontId="33" fillId="28" borderId="39" xfId="129" applyNumberFormat="1" applyFont="1" applyFill="1" applyBorder="1" applyAlignment="1">
      <alignment horizontal="center" vertical="center"/>
    </xf>
    <xf numFmtId="4" fontId="33" fillId="0" borderId="42" xfId="129" applyNumberFormat="1" applyFont="1" applyBorder="1"/>
    <xf numFmtId="3" fontId="33" fillId="26" borderId="27" xfId="129" applyNumberFormat="1" applyFont="1" applyFill="1" applyBorder="1" applyAlignment="1">
      <alignment horizontal="center" vertical="center"/>
    </xf>
    <xf numFmtId="4" fontId="33" fillId="0" borderId="27" xfId="129" applyNumberFormat="1" applyFont="1" applyBorder="1" applyAlignment="1">
      <alignment horizontal="center" vertical="center"/>
    </xf>
    <xf numFmtId="4" fontId="33" fillId="26" borderId="27" xfId="129" applyNumberFormat="1" applyFont="1" applyFill="1" applyBorder="1" applyAlignment="1">
      <alignment horizontal="center" vertical="center"/>
    </xf>
    <xf numFmtId="4" fontId="33" fillId="28" borderId="28" xfId="129" applyNumberFormat="1" applyFont="1" applyFill="1" applyBorder="1" applyAlignment="1">
      <alignment horizontal="center" vertical="center"/>
    </xf>
    <xf numFmtId="4" fontId="45" fillId="0" borderId="21" xfId="129" applyNumberFormat="1" applyFont="1" applyBorder="1"/>
    <xf numFmtId="3" fontId="31" fillId="0" borderId="0" xfId="129" applyNumberFormat="1" applyFont="1" applyAlignment="1">
      <alignment horizontal="center" vertical="center"/>
    </xf>
    <xf numFmtId="3" fontId="31" fillId="0" borderId="11" xfId="129" applyNumberFormat="1" applyFont="1" applyBorder="1" applyAlignment="1">
      <alignment horizontal="center" vertical="center"/>
    </xf>
    <xf numFmtId="0" fontId="33" fillId="25" borderId="21" xfId="129" applyFont="1" applyFill="1" applyBorder="1"/>
    <xf numFmtId="4" fontId="31" fillId="25" borderId="0" xfId="129" applyNumberFormat="1" applyFont="1" applyFill="1" applyAlignment="1">
      <alignment horizontal="center" vertical="center"/>
    </xf>
    <xf numFmtId="3" fontId="33" fillId="25" borderId="11" xfId="129" applyNumberFormat="1" applyFont="1" applyFill="1" applyBorder="1" applyAlignment="1">
      <alignment horizontal="center" vertical="center"/>
    </xf>
    <xf numFmtId="1" fontId="44" fillId="0" borderId="21" xfId="129" applyNumberFormat="1" applyFont="1" applyBorder="1" applyAlignment="1">
      <alignment horizontal="left" vertical="top"/>
    </xf>
    <xf numFmtId="0" fontId="33" fillId="25" borderId="34" xfId="129" applyFont="1" applyFill="1" applyBorder="1"/>
    <xf numFmtId="3" fontId="33" fillId="25" borderId="43" xfId="129" applyNumberFormat="1" applyFont="1" applyFill="1" applyBorder="1" applyAlignment="1">
      <alignment horizontal="center" vertical="center"/>
    </xf>
    <xf numFmtId="3" fontId="33" fillId="25" borderId="44" xfId="129" applyNumberFormat="1" applyFont="1" applyFill="1" applyBorder="1" applyAlignment="1">
      <alignment horizontal="center" vertical="center"/>
    </xf>
    <xf numFmtId="0" fontId="33" fillId="0" borderId="21" xfId="129" applyFont="1" applyBorder="1"/>
    <xf numFmtId="3" fontId="33" fillId="0" borderId="11" xfId="129" applyNumberFormat="1" applyFont="1" applyBorder="1" applyAlignment="1">
      <alignment horizontal="center" vertical="center"/>
    </xf>
    <xf numFmtId="9" fontId="31" fillId="30" borderId="0" xfId="134" applyFont="1" applyFill="1" applyAlignment="1">
      <alignment horizontal="center" vertical="center"/>
    </xf>
    <xf numFmtId="49" fontId="34" fillId="0" borderId="0" xfId="0" applyNumberFormat="1" applyFont="1"/>
    <xf numFmtId="0" fontId="35" fillId="25" borderId="0" xfId="0" applyFont="1" applyFill="1"/>
    <xf numFmtId="4" fontId="35" fillId="25" borderId="19" xfId="0" applyNumberFormat="1" applyFont="1" applyFill="1" applyBorder="1"/>
    <xf numFmtId="0" fontId="35" fillId="25" borderId="12" xfId="0" applyFont="1" applyFill="1" applyBorder="1"/>
    <xf numFmtId="4" fontId="35" fillId="25" borderId="20" xfId="0" applyNumberFormat="1" applyFont="1" applyFill="1" applyBorder="1"/>
    <xf numFmtId="0" fontId="35" fillId="31" borderId="15" xfId="0" applyFont="1" applyFill="1" applyBorder="1"/>
    <xf numFmtId="4" fontId="35" fillId="31" borderId="30" xfId="0" applyNumberFormat="1" applyFont="1" applyFill="1" applyBorder="1"/>
    <xf numFmtId="3" fontId="31" fillId="0" borderId="0" xfId="0" applyNumberFormat="1" applyFont="1"/>
    <xf numFmtId="3" fontId="39" fillId="0" borderId="34" xfId="0" applyNumberFormat="1" applyFont="1" applyBorder="1" applyAlignment="1">
      <alignment horizontal="center"/>
    </xf>
    <xf numFmtId="168" fontId="39" fillId="0" borderId="30" xfId="134" applyNumberFormat="1" applyFont="1" applyFill="1" applyBorder="1" applyAlignment="1">
      <alignment horizontal="center"/>
    </xf>
    <xf numFmtId="3" fontId="39" fillId="30" borderId="34" xfId="0" applyNumberFormat="1" applyFont="1" applyFill="1" applyBorder="1" applyAlignment="1">
      <alignment horizontal="center"/>
    </xf>
    <xf numFmtId="0" fontId="35" fillId="25" borderId="31" xfId="0" applyFont="1" applyFill="1" applyBorder="1"/>
    <xf numFmtId="4" fontId="35" fillId="0" borderId="0" xfId="0" applyNumberFormat="1" applyFont="1"/>
    <xf numFmtId="4" fontId="35" fillId="0" borderId="18" xfId="0" applyNumberFormat="1" applyFont="1" applyBorder="1"/>
    <xf numFmtId="4" fontId="35" fillId="0" borderId="30" xfId="0" applyNumberFormat="1" applyFont="1" applyBorder="1"/>
    <xf numFmtId="3" fontId="33" fillId="0" borderId="0" xfId="129" applyNumberFormat="1" applyFont="1" applyAlignment="1">
      <alignment horizontal="left" vertical="center"/>
    </xf>
    <xf numFmtId="17" fontId="0" fillId="29" borderId="0" xfId="0" applyNumberFormat="1" applyFill="1" applyAlignment="1">
      <alignment horizontal="center"/>
    </xf>
    <xf numFmtId="17" fontId="5" fillId="29" borderId="0" xfId="0" applyNumberFormat="1" applyFont="1" applyFill="1" applyAlignment="1">
      <alignment horizontal="center"/>
    </xf>
    <xf numFmtId="49" fontId="5" fillId="0" borderId="0" xfId="0" applyNumberFormat="1" applyFont="1"/>
    <xf numFmtId="4" fontId="31" fillId="25" borderId="45" xfId="129" applyNumberFormat="1" applyFont="1" applyFill="1" applyBorder="1" applyAlignment="1">
      <alignment horizontal="center" vertical="center"/>
    </xf>
    <xf numFmtId="3" fontId="33" fillId="25" borderId="45" xfId="129" applyNumberFormat="1" applyFont="1" applyFill="1" applyBorder="1" applyAlignment="1">
      <alignment horizontal="center" vertical="center"/>
    </xf>
    <xf numFmtId="0" fontId="47" fillId="0" borderId="0" xfId="0" applyFont="1"/>
    <xf numFmtId="14" fontId="47" fillId="0" borderId="0" xfId="0" applyNumberFormat="1" applyFont="1"/>
    <xf numFmtId="44" fontId="31" fillId="0" borderId="0" xfId="135" applyFont="1"/>
    <xf numFmtId="14" fontId="31" fillId="0" borderId="0" xfId="0" applyNumberFormat="1" applyFont="1"/>
    <xf numFmtId="173" fontId="31" fillId="0" borderId="30" xfId="0" applyNumberFormat="1" applyFont="1" applyBorder="1" applyAlignment="1">
      <alignment horizontal="center"/>
    </xf>
    <xf numFmtId="0" fontId="33" fillId="0" borderId="46" xfId="0" applyFont="1" applyBorder="1"/>
    <xf numFmtId="4" fontId="33" fillId="0" borderId="47" xfId="0" applyNumberFormat="1" applyFont="1" applyBorder="1" applyAlignment="1">
      <alignment horizontal="right"/>
    </xf>
    <xf numFmtId="4" fontId="31" fillId="0" borderId="20" xfId="0" applyNumberFormat="1" applyFont="1" applyBorder="1" applyAlignment="1">
      <alignment horizontal="right"/>
    </xf>
    <xf numFmtId="4" fontId="33" fillId="0" borderId="48" xfId="0" applyNumberFormat="1" applyFont="1" applyBorder="1" applyAlignment="1">
      <alignment horizontal="right"/>
    </xf>
    <xf numFmtId="0" fontId="33" fillId="32" borderId="46" xfId="0" applyFont="1" applyFill="1" applyBorder="1"/>
    <xf numFmtId="4" fontId="33" fillId="32" borderId="48" xfId="0" applyNumberFormat="1" applyFont="1" applyFill="1" applyBorder="1" applyAlignment="1">
      <alignment horizontal="right"/>
    </xf>
    <xf numFmtId="4" fontId="33" fillId="32" borderId="49" xfId="0" applyNumberFormat="1" applyFont="1" applyFill="1" applyBorder="1" applyAlignment="1">
      <alignment horizontal="right"/>
    </xf>
    <xf numFmtId="173" fontId="33" fillId="0" borderId="18" xfId="0" applyNumberFormat="1" applyFont="1" applyBorder="1" applyAlignment="1">
      <alignment horizontal="center" wrapText="1"/>
    </xf>
    <xf numFmtId="0" fontId="48" fillId="0" borderId="0" xfId="0" applyFont="1"/>
    <xf numFmtId="4" fontId="48" fillId="0" borderId="0" xfId="0" applyNumberFormat="1" applyFont="1"/>
    <xf numFmtId="4" fontId="31" fillId="30" borderId="20" xfId="0" applyNumberFormat="1" applyFont="1" applyFill="1" applyBorder="1" applyAlignment="1">
      <alignment horizontal="right"/>
    </xf>
    <xf numFmtId="4" fontId="33" fillId="30" borderId="50" xfId="0" applyNumberFormat="1" applyFont="1" applyFill="1" applyBorder="1" applyAlignment="1">
      <alignment horizontal="right"/>
    </xf>
    <xf numFmtId="168" fontId="31" fillId="0" borderId="24" xfId="134" applyNumberFormat="1" applyFont="1" applyFill="1" applyBorder="1" applyAlignment="1">
      <alignment horizontal="center"/>
    </xf>
    <xf numFmtId="4" fontId="34" fillId="0" borderId="20" xfId="0" applyNumberFormat="1" applyFont="1" applyBorder="1" applyAlignment="1">
      <alignment wrapText="1"/>
    </xf>
    <xf numFmtId="168" fontId="31" fillId="0" borderId="20" xfId="134" applyNumberFormat="1" applyFont="1" applyFill="1" applyBorder="1" applyAlignment="1">
      <alignment horizontal="center"/>
    </xf>
    <xf numFmtId="3" fontId="34" fillId="30" borderId="34" xfId="0" applyNumberFormat="1" applyFont="1" applyFill="1" applyBorder="1" applyAlignment="1">
      <alignment horizontal="center"/>
    </xf>
    <xf numFmtId="4" fontId="39" fillId="0" borderId="0" xfId="0" applyNumberFormat="1" applyFont="1"/>
    <xf numFmtId="9" fontId="34" fillId="0" borderId="20" xfId="134" applyFont="1" applyFill="1" applyBorder="1" applyAlignment="1">
      <alignment horizontal="center"/>
    </xf>
    <xf numFmtId="3" fontId="34" fillId="30" borderId="21" xfId="0" applyNumberFormat="1" applyFont="1" applyFill="1" applyBorder="1" applyAlignment="1">
      <alignment horizontal="center"/>
    </xf>
    <xf numFmtId="173" fontId="33" fillId="26" borderId="18" xfId="0" applyNumberFormat="1" applyFont="1" applyFill="1" applyBorder="1" applyAlignment="1">
      <alignment horizontal="center" wrapText="1"/>
    </xf>
    <xf numFmtId="173" fontId="31" fillId="26" borderId="30" xfId="0" applyNumberFormat="1" applyFont="1" applyFill="1" applyBorder="1" applyAlignment="1">
      <alignment horizontal="center"/>
    </xf>
    <xf numFmtId="4" fontId="34" fillId="30" borderId="20" xfId="0" applyNumberFormat="1" applyFont="1" applyFill="1" applyBorder="1"/>
    <xf numFmtId="0" fontId="46" fillId="0" borderId="0" xfId="0" applyFont="1"/>
    <xf numFmtId="1" fontId="33" fillId="25" borderId="16" xfId="126" applyNumberFormat="1" applyFont="1" applyFill="1" applyBorder="1" applyAlignment="1">
      <alignment horizontal="center" wrapText="1"/>
    </xf>
    <xf numFmtId="1" fontId="33" fillId="25" borderId="36" xfId="126" applyNumberFormat="1" applyFont="1" applyFill="1" applyBorder="1" applyAlignment="1">
      <alignment horizontal="center" wrapText="1"/>
    </xf>
    <xf numFmtId="4" fontId="33" fillId="25" borderId="16" xfId="0" applyNumberFormat="1" applyFont="1" applyFill="1" applyBorder="1" applyAlignment="1">
      <alignment horizontal="center"/>
    </xf>
    <xf numFmtId="4" fontId="33" fillId="25" borderId="37" xfId="0" applyNumberFormat="1" applyFont="1" applyFill="1" applyBorder="1" applyAlignment="1">
      <alignment horizontal="center"/>
    </xf>
    <xf numFmtId="4" fontId="33" fillId="25" borderId="36" xfId="0" applyNumberFormat="1" applyFont="1" applyFill="1" applyBorder="1" applyAlignment="1">
      <alignment horizontal="center"/>
    </xf>
    <xf numFmtId="1" fontId="33" fillId="26" borderId="16" xfId="0" applyNumberFormat="1" applyFont="1" applyFill="1" applyBorder="1" applyAlignment="1">
      <alignment horizontal="center" wrapText="1"/>
    </xf>
    <xf numFmtId="1" fontId="33" fillId="26" borderId="36" xfId="0" applyNumberFormat="1" applyFont="1" applyFill="1" applyBorder="1" applyAlignment="1">
      <alignment horizontal="center" wrapText="1"/>
    </xf>
    <xf numFmtId="49" fontId="33" fillId="26" borderId="16" xfId="0" applyNumberFormat="1" applyFont="1" applyFill="1" applyBorder="1" applyAlignment="1">
      <alignment horizontal="center" wrapText="1"/>
    </xf>
    <xf numFmtId="49" fontId="33" fillId="26" borderId="36" xfId="0" applyNumberFormat="1" applyFont="1" applyFill="1" applyBorder="1" applyAlignment="1">
      <alignment horizontal="center" wrapText="1"/>
    </xf>
    <xf numFmtId="49" fontId="27" fillId="0" borderId="0" xfId="0" applyNumberFormat="1" applyFont="1" applyAlignment="1">
      <alignment horizontal="left"/>
    </xf>
    <xf numFmtId="0" fontId="0" fillId="0" borderId="0" xfId="0"/>
    <xf numFmtId="4" fontId="33" fillId="25" borderId="29" xfId="0" applyNumberFormat="1" applyFont="1" applyFill="1" applyBorder="1" applyAlignment="1">
      <alignment horizontal="center"/>
    </xf>
    <xf numFmtId="4" fontId="33" fillId="25" borderId="32" xfId="0" applyNumberFormat="1" applyFont="1" applyFill="1" applyBorder="1" applyAlignment="1">
      <alignment horizontal="center"/>
    </xf>
    <xf numFmtId="4" fontId="33" fillId="25" borderId="33" xfId="0" applyNumberFormat="1" applyFont="1" applyFill="1" applyBorder="1" applyAlignment="1">
      <alignment horizontal="center"/>
    </xf>
  </cellXfs>
  <cellStyles count="137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Besuchter Hyperlink" xfId="43" builtinId="9" hidden="1"/>
    <cellStyle name="Besuchter Hyperlink" xfId="45" builtinId="9" hidden="1"/>
    <cellStyle name="Besuchter Hyperlink" xfId="47" builtinId="9" hidden="1"/>
    <cellStyle name="Besuchter Hyperlink" xfId="49" builtinId="9" hidden="1"/>
    <cellStyle name="Besuchter Hyperlink" xfId="51" builtinId="9" hidden="1"/>
    <cellStyle name="Besuchter Hyperlink" xfId="53" builtinId="9" hidden="1"/>
    <cellStyle name="Besuchter Hyperlink" xfId="55" builtinId="9" hidden="1"/>
    <cellStyle name="Besuchter Hyperlink" xfId="57" builtinId="9" hidden="1"/>
    <cellStyle name="Besuchter Hyperlink" xfId="59" builtinId="9" hidden="1"/>
    <cellStyle name="Besuchter Hyperlink" xfId="61" builtinId="9" hidden="1"/>
    <cellStyle name="Besuchter Hyperlink" xfId="63" builtinId="9" hidden="1"/>
    <cellStyle name="Besuchter Hyperlink" xfId="65" builtinId="9" hidden="1"/>
    <cellStyle name="Besuchter Hyperlink" xfId="67" builtinId="9" hidden="1"/>
    <cellStyle name="Besuchter Hyperlink" xfId="69" builtinId="9" hidden="1"/>
    <cellStyle name="Besuchter Hyperlink" xfId="71" builtinId="9" hidden="1"/>
    <cellStyle name="Besuchter Hyperlink" xfId="73" builtinId="9" hidden="1"/>
    <cellStyle name="Besuchter Hyperlink" xfId="75" builtinId="9" hidden="1"/>
    <cellStyle name="Besuchter Hyperlink" xfId="77" builtinId="9" hidden="1"/>
    <cellStyle name="Besuchter Hyperlink" xfId="79" builtinId="9" hidden="1"/>
    <cellStyle name="Besuchter Hyperlink" xfId="81" builtinId="9" hidden="1"/>
    <cellStyle name="Besuchter Hyperlink" xfId="83" builtinId="9" hidden="1"/>
    <cellStyle name="Besuchter Hyperlink" xfId="85" builtinId="9" hidden="1"/>
    <cellStyle name="Besuchter Hyperlink" xfId="87" builtinId="9" hidden="1"/>
    <cellStyle name="Besuchter Hyperlink" xfId="89" builtinId="9" hidden="1"/>
    <cellStyle name="Besuchter Hyperlink" xfId="91" builtinId="9" hidden="1"/>
    <cellStyle name="Besuchter Hyperlink" xfId="93" builtinId="9" hidden="1"/>
    <cellStyle name="Besuchter Hyperlink" xfId="95" builtinId="9" hidden="1"/>
    <cellStyle name="Besuchter Hyperlink" xfId="97" builtinId="9" hidden="1"/>
    <cellStyle name="Besuchter Hyperlink" xfId="99" builtinId="9" hidden="1"/>
    <cellStyle name="Besuchter Hyperlink" xfId="101" builtinId="9" hidden="1"/>
    <cellStyle name="Besuchter Hyperlink" xfId="103" builtinId="9" hidden="1"/>
    <cellStyle name="Besuchter Hyperlink" xfId="105" builtinId="9" hidden="1"/>
    <cellStyle name="Besuchter Hyperlink" xfId="107" builtinId="9" hidden="1"/>
    <cellStyle name="Besuchter Hyperlink" xfId="109" builtinId="9" hidden="1"/>
    <cellStyle name="Besuchter Hyperlink" xfId="111" builtinId="9" hidden="1"/>
    <cellStyle name="Besuchter Hyperlink" xfId="113" builtinId="9" hidden="1"/>
    <cellStyle name="Besuchter Hyperlink" xfId="115" builtinId="9" hidden="1"/>
    <cellStyle name="Besuchter Hyperlink" xfId="117" builtinId="9" hidden="1"/>
    <cellStyle name="Besuchter Hyperlink" xfId="119" builtinId="9" hidden="1"/>
    <cellStyle name="Besuchter Hyperlink" xfId="121" builtinId="9" hidden="1"/>
    <cellStyle name="Besuchter Hyperlink" xfId="123" builtinId="9" hidden="1"/>
    <cellStyle name="Besuchter Hyperlink" xfId="125" builtinId="9" hidde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Komma 2" xfId="127" xr:uid="{00000000-0005-0000-0000-000049000000}"/>
    <cellStyle name="Link" xfId="42" builtinId="8" hidden="1"/>
    <cellStyle name="Link" xfId="44" builtinId="8" hidden="1"/>
    <cellStyle name="Link" xfId="46" builtinId="8" hidden="1"/>
    <cellStyle name="Link" xfId="48" builtinId="8" hidden="1"/>
    <cellStyle name="Link" xfId="50" builtinId="8" hidden="1"/>
    <cellStyle name="Link" xfId="52" builtinId="8" hidden="1"/>
    <cellStyle name="Link" xfId="54" builtinId="8" hidden="1"/>
    <cellStyle name="Link" xfId="56" builtinId="8" hidden="1"/>
    <cellStyle name="Link" xfId="58" builtinId="8" hidden="1"/>
    <cellStyle name="Link" xfId="60" builtinId="8" hidden="1"/>
    <cellStyle name="Link" xfId="62" builtinId="8" hidden="1"/>
    <cellStyle name="Link" xfId="64" builtinId="8" hidden="1"/>
    <cellStyle name="Link" xfId="66" builtinId="8" hidden="1"/>
    <cellStyle name="Link" xfId="68" builtinId="8" hidden="1"/>
    <cellStyle name="Link" xfId="70" builtinId="8" hidden="1"/>
    <cellStyle name="Link" xfId="72" builtinId="8" hidden="1"/>
    <cellStyle name="Link" xfId="74" builtinId="8" hidden="1"/>
    <cellStyle name="Link" xfId="76" builtinId="8" hidden="1"/>
    <cellStyle name="Link" xfId="78" builtinId="8" hidden="1"/>
    <cellStyle name="Link" xfId="80" builtinId="8" hidden="1"/>
    <cellStyle name="Link" xfId="82" builtinId="8" hidden="1"/>
    <cellStyle name="Link" xfId="84" builtinId="8" hidden="1"/>
    <cellStyle name="Link" xfId="86" builtinId="8" hidden="1"/>
    <cellStyle name="Link" xfId="88" builtinId="8" hidden="1"/>
    <cellStyle name="Link" xfId="90" builtinId="8" hidden="1"/>
    <cellStyle name="Link" xfId="92" builtinId="8" hidden="1"/>
    <cellStyle name="Link" xfId="94" builtinId="8" hidden="1"/>
    <cellStyle name="Link" xfId="96" builtinId="8" hidden="1"/>
    <cellStyle name="Link" xfId="98" builtinId="8" hidden="1"/>
    <cellStyle name="Link" xfId="100" builtinId="8" hidden="1"/>
    <cellStyle name="Link" xfId="102" builtinId="8" hidden="1"/>
    <cellStyle name="Link" xfId="104" builtinId="8" hidden="1"/>
    <cellStyle name="Link" xfId="106" builtinId="8" hidden="1"/>
    <cellStyle name="Link" xfId="108" builtinId="8" hidden="1"/>
    <cellStyle name="Link" xfId="110" builtinId="8" hidden="1"/>
    <cellStyle name="Link" xfId="112" builtinId="8" hidden="1"/>
    <cellStyle name="Link" xfId="114" builtinId="8" hidden="1"/>
    <cellStyle name="Link" xfId="116" builtinId="8" hidden="1"/>
    <cellStyle name="Link" xfId="118" builtinId="8" hidden="1"/>
    <cellStyle name="Link" xfId="120" builtinId="8" hidden="1"/>
    <cellStyle name="Link" xfId="122" builtinId="8" hidden="1"/>
    <cellStyle name="Link" xfId="124" builtinId="8" hidden="1"/>
    <cellStyle name="Neutral" xfId="31" builtinId="28" customBuiltin="1"/>
    <cellStyle name="Notiz" xfId="32" builtinId="10" customBuiltin="1"/>
    <cellStyle name="Prozent" xfId="134" builtinId="5"/>
    <cellStyle name="Schlecht" xfId="33" builtinId="27" customBuiltin="1"/>
    <cellStyle name="Stand. 2" xfId="129" xr:uid="{00000000-0005-0000-0000-000077000000}"/>
    <cellStyle name="Standard" xfId="0" builtinId="0"/>
    <cellStyle name="Standard 2" xfId="126" xr:uid="{00000000-0005-0000-0000-000079000000}"/>
    <cellStyle name="Standard 3" xfId="130" xr:uid="{00000000-0005-0000-0000-00007A000000}"/>
    <cellStyle name="Standard 3 2" xfId="132" xr:uid="{6ED24617-2A31-F747-8757-987A57D0BBB2}"/>
    <cellStyle name="Standard 4" xfId="131" xr:uid="{D043A916-8EEE-B84A-BA61-9C415A0C0C02}"/>
    <cellStyle name="Standard 4 2" xfId="133" xr:uid="{D008F551-7FD7-9049-8505-4CBDFFD22E2B}"/>
    <cellStyle name="Standard 5" xfId="136" xr:uid="{C047F1AF-6884-40DE-8C99-09984EB38A07}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ährung" xfId="135" builtinId="4"/>
    <cellStyle name="Währung 2" xfId="128" xr:uid="{00000000-0005-0000-0000-000082000000}"/>
    <cellStyle name="Warnender Text" xfId="40" builtinId="11" customBuiltin="1"/>
    <cellStyle name="Zelle überprüfen" xfId="41" builtinId="23" customBuiltin="1"/>
  </cellStyles>
  <dxfs count="0"/>
  <tableStyles count="0" defaultTableStyle="TableStyleMedium9" defaultPivotStyle="PivotStyleLight16"/>
  <colors>
    <mruColors>
      <color rgb="FFD2F7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872773</xdr:colOff>
      <xdr:row>2</xdr:row>
      <xdr:rowOff>59905</xdr:rowOff>
    </xdr:from>
    <xdr:to>
      <xdr:col>0</xdr:col>
      <xdr:colOff>1885951</xdr:colOff>
      <xdr:row>4</xdr:row>
      <xdr:rowOff>94788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A4A60EBD-044C-4B69-8B4D-915B0D5CA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773" y="421855"/>
          <a:ext cx="1013178" cy="615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1876425</xdr:colOff>
      <xdr:row>0</xdr:row>
      <xdr:rowOff>38101</xdr:rowOff>
    </xdr:from>
    <xdr:to>
      <xdr:col>0</xdr:col>
      <xdr:colOff>2562225</xdr:colOff>
      <xdr:row>2</xdr:row>
      <xdr:rowOff>93047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664506E-76DF-4655-B08E-F89ABD83A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38101"/>
          <a:ext cx="685800" cy="4168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247650</xdr:colOff>
      <xdr:row>2</xdr:row>
      <xdr:rowOff>161926</xdr:rowOff>
    </xdr:from>
    <xdr:to>
      <xdr:col>1</xdr:col>
      <xdr:colOff>1116836</xdr:colOff>
      <xdr:row>5</xdr:row>
      <xdr:rowOff>19050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5BDE0437-D3CE-47A4-9194-868672A15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571501"/>
          <a:ext cx="869186" cy="485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1581150</xdr:colOff>
      <xdr:row>0</xdr:row>
      <xdr:rowOff>57150</xdr:rowOff>
    </xdr:from>
    <xdr:to>
      <xdr:col>0</xdr:col>
      <xdr:colOff>2209800</xdr:colOff>
      <xdr:row>2</xdr:row>
      <xdr:rowOff>85519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44BBB0FD-3A3D-4436-AB63-5B8D93A90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1150" y="57150"/>
          <a:ext cx="628650" cy="3903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1276350</xdr:colOff>
      <xdr:row>0</xdr:row>
      <xdr:rowOff>104775</xdr:rowOff>
    </xdr:from>
    <xdr:to>
      <xdr:col>8</xdr:col>
      <xdr:colOff>457200</xdr:colOff>
      <xdr:row>2</xdr:row>
      <xdr:rowOff>142669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BCAA26D2-4251-4098-93CE-20B3C0F53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58300" y="104775"/>
          <a:ext cx="628650" cy="3903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Simon Mäder" id="{1C4A552D-B3E5-42B6-8849-6DA464FDBE52}" userId="S::simon.maeder@licit-solutions.de::23d11abb-9379-4a0d-bfae-935b0dccbae5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8" dT="2025-11-11T16:10:18.48" personId="{1C4A552D-B3E5-42B6-8849-6DA464FDBE52}" id="{D2938F5D-CFDA-48E8-8421-7D1BBDFC979B}">
    <text>Milestone Investment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5">
    <tabColor rgb="FFFFFF00"/>
    <pageSetUpPr fitToPage="1"/>
  </sheetPr>
  <dimension ref="A1:R138"/>
  <sheetViews>
    <sheetView zoomScaleNormal="100" zoomScalePageLayoutView="95" workbookViewId="0">
      <pane ySplit="5" topLeftCell="A6" activePane="bottomLeft" state="frozen"/>
      <selection pane="bottomLeft" activeCell="G18" sqref="G18"/>
    </sheetView>
  </sheetViews>
  <sheetFormatPr baseColWidth="10" defaultColWidth="10.85546875" defaultRowHeight="12.75" x14ac:dyDescent="0.2"/>
  <cols>
    <col min="1" max="1" width="53.28515625" style="9" bestFit="1" customWidth="1"/>
    <col min="2" max="2" width="11.42578125" style="8" bestFit="1" customWidth="1"/>
    <col min="3" max="3" width="9.28515625" style="33" bestFit="1" customWidth="1"/>
    <col min="4" max="4" width="12.140625" style="8" bestFit="1" customWidth="1"/>
    <col min="5" max="5" width="10.28515625" style="33" bestFit="1" customWidth="1"/>
    <col min="6" max="6" width="12" style="8" bestFit="1" customWidth="1"/>
    <col min="7" max="7" width="8.85546875" style="33" bestFit="1" customWidth="1"/>
    <col min="8" max="8" width="12.140625" style="8" bestFit="1" customWidth="1"/>
    <col min="9" max="9" width="8.85546875" style="33" bestFit="1" customWidth="1"/>
    <col min="10" max="10" width="13.85546875" style="8" bestFit="1" customWidth="1"/>
    <col min="11" max="11" width="8.85546875" style="33" bestFit="1" customWidth="1"/>
    <col min="12" max="12" width="12.28515625" style="9" bestFit="1" customWidth="1"/>
    <col min="13" max="13" width="8.85546875" style="33" bestFit="1" customWidth="1"/>
    <col min="14" max="15" width="12.140625" style="9" bestFit="1" customWidth="1"/>
    <col min="16" max="16" width="16.140625" style="9" customWidth="1"/>
    <col min="17" max="17" width="21.7109375" style="9" customWidth="1"/>
    <col min="18" max="18" width="30.140625" style="9" customWidth="1"/>
    <col min="19" max="16384" width="10.85546875" style="9"/>
  </cols>
  <sheetData>
    <row r="1" spans="1:13" ht="15" x14ac:dyDescent="0.25">
      <c r="A1" s="7" t="s">
        <v>295</v>
      </c>
      <c r="L1" s="186" t="s">
        <v>343</v>
      </c>
    </row>
    <row r="2" spans="1:13" ht="13.5" thickBot="1" x14ac:dyDescent="0.25">
      <c r="A2" s="9" t="s">
        <v>1</v>
      </c>
    </row>
    <row r="3" spans="1:13" ht="16.5" thickBot="1" x14ac:dyDescent="0.3">
      <c r="A3" s="36"/>
      <c r="B3" s="192" t="s">
        <v>29</v>
      </c>
      <c r="C3" s="193"/>
      <c r="D3" s="189" t="s">
        <v>30</v>
      </c>
      <c r="E3" s="190"/>
      <c r="F3" s="190"/>
      <c r="G3" s="190"/>
      <c r="H3" s="190"/>
      <c r="I3" s="190"/>
      <c r="J3" s="190"/>
      <c r="K3" s="190"/>
      <c r="L3" s="190"/>
      <c r="M3" s="191"/>
    </row>
    <row r="4" spans="1:13" ht="29.25" customHeight="1" thickBot="1" x14ac:dyDescent="0.3">
      <c r="A4" s="32"/>
      <c r="B4" s="194" t="s">
        <v>335</v>
      </c>
      <c r="C4" s="195"/>
      <c r="D4" s="187">
        <v>2026</v>
      </c>
      <c r="E4" s="188"/>
      <c r="F4" s="187">
        <v>2027</v>
      </c>
      <c r="G4" s="188"/>
      <c r="H4" s="187">
        <v>2028</v>
      </c>
      <c r="I4" s="188"/>
      <c r="J4" s="187">
        <v>2029</v>
      </c>
      <c r="K4" s="188"/>
      <c r="L4" s="187">
        <v>2030</v>
      </c>
      <c r="M4" s="188"/>
    </row>
    <row r="5" spans="1:13" ht="16.5" thickBot="1" x14ac:dyDescent="0.3">
      <c r="A5" s="37"/>
      <c r="B5" s="72" t="s">
        <v>202</v>
      </c>
      <c r="C5" s="73" t="s">
        <v>203</v>
      </c>
      <c r="D5" s="38" t="s">
        <v>202</v>
      </c>
      <c r="E5" s="39" t="s">
        <v>203</v>
      </c>
      <c r="F5" s="38" t="s">
        <v>202</v>
      </c>
      <c r="G5" s="39" t="s">
        <v>203</v>
      </c>
      <c r="H5" s="38" t="s">
        <v>202</v>
      </c>
      <c r="I5" s="39" t="s">
        <v>203</v>
      </c>
      <c r="J5" s="40" t="s">
        <v>202</v>
      </c>
      <c r="K5" s="41" t="s">
        <v>203</v>
      </c>
      <c r="L5" s="40" t="s">
        <v>202</v>
      </c>
      <c r="M5" s="41" t="s">
        <v>203</v>
      </c>
    </row>
    <row r="6" spans="1:13" x14ac:dyDescent="0.2">
      <c r="A6" s="10"/>
      <c r="B6" s="90"/>
      <c r="C6" s="78"/>
      <c r="D6" s="90"/>
      <c r="E6" s="78"/>
      <c r="F6" s="90"/>
      <c r="G6" s="78"/>
      <c r="H6" s="90"/>
      <c r="I6" s="78"/>
      <c r="J6" s="90"/>
      <c r="K6" s="78"/>
      <c r="L6" s="90"/>
      <c r="M6" s="78"/>
    </row>
    <row r="7" spans="1:13" x14ac:dyDescent="0.2">
      <c r="A7" s="10" t="s">
        <v>3</v>
      </c>
      <c r="B7" s="91">
        <v>18335.2</v>
      </c>
      <c r="C7" s="46"/>
      <c r="D7" s="91">
        <v>2204056.1241899957</v>
      </c>
      <c r="E7" s="46"/>
      <c r="F7" s="91">
        <v>6909273.2526168823</v>
      </c>
      <c r="G7" s="46"/>
      <c r="H7" s="91">
        <v>15082156.792421132</v>
      </c>
      <c r="I7" s="46"/>
      <c r="J7" s="91">
        <v>32219638.176721439</v>
      </c>
      <c r="K7" s="46"/>
      <c r="L7" s="91">
        <v>43195465.560209692</v>
      </c>
      <c r="M7" s="46"/>
    </row>
    <row r="8" spans="1:13" x14ac:dyDescent="0.2">
      <c r="A8" s="10" t="s">
        <v>340</v>
      </c>
      <c r="B8" s="91">
        <v>203577.25</v>
      </c>
      <c r="C8" s="181"/>
      <c r="D8" s="182">
        <v>116250</v>
      </c>
      <c r="E8" s="181"/>
      <c r="F8" s="182">
        <v>375000</v>
      </c>
      <c r="G8" s="181"/>
      <c r="H8" s="182">
        <v>750000</v>
      </c>
      <c r="I8" s="181"/>
      <c r="J8" s="182">
        <v>2250000</v>
      </c>
      <c r="K8" s="181"/>
      <c r="L8" s="182">
        <v>1875000</v>
      </c>
      <c r="M8" s="181"/>
    </row>
    <row r="9" spans="1:13" ht="13.5" thickBot="1" x14ac:dyDescent="0.25">
      <c r="A9" s="76" t="s">
        <v>341</v>
      </c>
      <c r="B9" s="94">
        <v>2826.71</v>
      </c>
      <c r="C9" s="102"/>
      <c r="D9" s="179">
        <v>5000</v>
      </c>
      <c r="E9" s="102"/>
      <c r="F9" s="179">
        <v>5000</v>
      </c>
      <c r="G9" s="102"/>
      <c r="H9" s="179">
        <v>5000</v>
      </c>
      <c r="I9" s="102"/>
      <c r="J9" s="179">
        <v>5000</v>
      </c>
      <c r="K9" s="102"/>
      <c r="L9" s="179">
        <v>5000</v>
      </c>
      <c r="M9" s="102"/>
    </row>
    <row r="10" spans="1:13" x14ac:dyDescent="0.2">
      <c r="A10" s="42" t="s">
        <v>190</v>
      </c>
      <c r="B10" s="95">
        <v>224739.16</v>
      </c>
      <c r="C10" s="48">
        <v>1</v>
      </c>
      <c r="D10" s="95">
        <v>2325306.1241899957</v>
      </c>
      <c r="E10" s="48">
        <v>1</v>
      </c>
      <c r="F10" s="95">
        <v>7289273.2526168823</v>
      </c>
      <c r="G10" s="48">
        <v>1</v>
      </c>
      <c r="H10" s="95">
        <v>15837156.792421132</v>
      </c>
      <c r="I10" s="48">
        <v>1</v>
      </c>
      <c r="J10" s="95">
        <v>34474638.176721439</v>
      </c>
      <c r="K10" s="48">
        <v>1</v>
      </c>
      <c r="L10" s="95">
        <v>45075465.560209692</v>
      </c>
      <c r="M10" s="48">
        <v>1</v>
      </c>
    </row>
    <row r="11" spans="1:13" x14ac:dyDescent="0.2">
      <c r="A11" s="10"/>
      <c r="B11" s="87"/>
      <c r="C11" s="79"/>
      <c r="D11" s="87"/>
      <c r="E11" s="79"/>
      <c r="F11" s="87"/>
      <c r="G11" s="79"/>
      <c r="H11" s="87"/>
      <c r="I11" s="79"/>
      <c r="J11" s="87"/>
      <c r="K11" s="79"/>
      <c r="L11" s="87"/>
      <c r="M11" s="79"/>
    </row>
    <row r="12" spans="1:13" x14ac:dyDescent="0.2">
      <c r="A12" s="10" t="s">
        <v>9</v>
      </c>
      <c r="B12" s="91">
        <v>128945.40000000002</v>
      </c>
      <c r="C12" s="47">
        <v>0.57375581540840515</v>
      </c>
      <c r="D12" s="91">
        <v>355323.27960778744</v>
      </c>
      <c r="E12" s="47">
        <v>0.1528070974876746</v>
      </c>
      <c r="F12" s="91">
        <v>1080232.298838994</v>
      </c>
      <c r="G12" s="47">
        <v>0.14819478724455634</v>
      </c>
      <c r="H12" s="91">
        <v>2033505.4499911896</v>
      </c>
      <c r="I12" s="47">
        <v>0.12840091669511811</v>
      </c>
      <c r="J12" s="91">
        <v>4681803.6293707546</v>
      </c>
      <c r="K12" s="47">
        <v>0.13580428619355556</v>
      </c>
      <c r="L12" s="91">
        <v>5790142.2463156171</v>
      </c>
      <c r="M12" s="47">
        <v>0.12845440805445296</v>
      </c>
    </row>
    <row r="13" spans="1:13" x14ac:dyDescent="0.2">
      <c r="A13" s="13" t="s">
        <v>191</v>
      </c>
      <c r="B13" s="92">
        <v>96891.6</v>
      </c>
      <c r="C13" s="80">
        <v>0.4311291365510132</v>
      </c>
      <c r="D13" s="92">
        <v>468224.5</v>
      </c>
      <c r="E13" s="80">
        <v>0.20136036934195181</v>
      </c>
      <c r="F13" s="92">
        <v>1515696</v>
      </c>
      <c r="G13" s="80">
        <v>0.20793513255328414</v>
      </c>
      <c r="H13" s="92">
        <v>2588227.8000000003</v>
      </c>
      <c r="I13" s="80">
        <v>0.16342755419575034</v>
      </c>
      <c r="J13" s="92">
        <v>6010166.7000000002</v>
      </c>
      <c r="K13" s="80">
        <v>0.17433588915976755</v>
      </c>
      <c r="L13" s="92">
        <v>7044175.0500000007</v>
      </c>
      <c r="M13" s="80">
        <v>0.15627514796471093</v>
      </c>
    </row>
    <row r="14" spans="1:13" x14ac:dyDescent="0.2">
      <c r="A14" s="15" t="s">
        <v>192</v>
      </c>
      <c r="B14" s="93">
        <v>225837.00000000003</v>
      </c>
      <c r="C14" s="81">
        <v>1.0048849519594183</v>
      </c>
      <c r="D14" s="93">
        <v>823547.7796077875</v>
      </c>
      <c r="E14" s="81">
        <v>0.35416746682962641</v>
      </c>
      <c r="F14" s="93">
        <v>2595928.298838994</v>
      </c>
      <c r="G14" s="81">
        <v>0.35612991979784048</v>
      </c>
      <c r="H14" s="93">
        <v>4621733.2499911897</v>
      </c>
      <c r="I14" s="81">
        <v>0.29182847089086844</v>
      </c>
      <c r="J14" s="93">
        <v>10691970.329370756</v>
      </c>
      <c r="K14" s="81">
        <v>0.31014017535332317</v>
      </c>
      <c r="L14" s="93">
        <v>12834317.296315618</v>
      </c>
      <c r="M14" s="81">
        <v>0.28472955601916389</v>
      </c>
    </row>
    <row r="15" spans="1:13" ht="13.5" thickBot="1" x14ac:dyDescent="0.25">
      <c r="A15" s="16"/>
      <c r="B15" s="94"/>
      <c r="C15" s="82"/>
      <c r="D15" s="94"/>
      <c r="E15" s="82"/>
      <c r="F15" s="94"/>
      <c r="G15" s="82"/>
      <c r="H15" s="94"/>
      <c r="I15" s="82"/>
      <c r="J15" s="94"/>
      <c r="K15" s="82"/>
      <c r="L15" s="94"/>
      <c r="M15" s="82"/>
    </row>
    <row r="16" spans="1:13" x14ac:dyDescent="0.2">
      <c r="A16" s="42" t="s">
        <v>10</v>
      </c>
      <c r="B16" s="95">
        <v>-1097.8400000000256</v>
      </c>
      <c r="C16" s="48">
        <v>-4.8849519594183124E-3</v>
      </c>
      <c r="D16" s="95">
        <v>1501758.3445822082</v>
      </c>
      <c r="E16" s="48">
        <v>0.64583253317037359</v>
      </c>
      <c r="F16" s="95">
        <v>4693344.9537778888</v>
      </c>
      <c r="G16" s="48">
        <v>0.64387008020215963</v>
      </c>
      <c r="H16" s="95">
        <v>11215423.542429943</v>
      </c>
      <c r="I16" s="48">
        <v>0.70817152910913161</v>
      </c>
      <c r="J16" s="95">
        <v>23782667.847350683</v>
      </c>
      <c r="K16" s="48">
        <v>0.68985982464667683</v>
      </c>
      <c r="L16" s="95">
        <v>32241148.263894074</v>
      </c>
      <c r="M16" s="48">
        <v>0.71527044398083617</v>
      </c>
    </row>
    <row r="17" spans="1:15" x14ac:dyDescent="0.2">
      <c r="B17" s="87"/>
      <c r="C17" s="79"/>
      <c r="D17" s="87"/>
      <c r="E17" s="79"/>
      <c r="F17" s="87"/>
      <c r="G17" s="79"/>
      <c r="H17" s="87"/>
      <c r="I17" s="79"/>
      <c r="J17" s="87"/>
      <c r="K17" s="79"/>
      <c r="L17" s="87"/>
      <c r="M17" s="79"/>
    </row>
    <row r="18" spans="1:15" x14ac:dyDescent="0.2">
      <c r="A18" s="10" t="s">
        <v>40</v>
      </c>
      <c r="B18" s="88">
        <v>2395.4499999999998</v>
      </c>
      <c r="C18" s="49">
        <v>1.0658801074098523E-2</v>
      </c>
      <c r="D18" s="88">
        <v>0</v>
      </c>
      <c r="E18" s="49">
        <v>0</v>
      </c>
      <c r="F18" s="88">
        <v>0</v>
      </c>
      <c r="G18" s="49">
        <v>0</v>
      </c>
      <c r="H18" s="88">
        <v>0</v>
      </c>
      <c r="I18" s="49">
        <v>0</v>
      </c>
      <c r="J18" s="88">
        <v>0</v>
      </c>
      <c r="K18" s="49">
        <v>0</v>
      </c>
      <c r="L18" s="88">
        <v>0</v>
      </c>
      <c r="M18" s="49">
        <v>0</v>
      </c>
      <c r="O18" s="8"/>
    </row>
    <row r="19" spans="1:15" ht="13.5" thickBot="1" x14ac:dyDescent="0.25">
      <c r="A19" s="75"/>
      <c r="B19" s="96"/>
      <c r="C19" s="83"/>
      <c r="D19" s="96"/>
      <c r="E19" s="83"/>
      <c r="F19" s="96"/>
      <c r="G19" s="83"/>
      <c r="H19" s="96"/>
      <c r="I19" s="83"/>
      <c r="J19" s="96"/>
      <c r="K19" s="83"/>
      <c r="L19" s="96"/>
      <c r="M19" s="83"/>
    </row>
    <row r="20" spans="1:15" x14ac:dyDescent="0.2">
      <c r="A20" s="42" t="s">
        <v>69</v>
      </c>
      <c r="B20" s="97">
        <v>1297.6099999999742</v>
      </c>
      <c r="C20" s="84">
        <v>5.7738491146802108E-3</v>
      </c>
      <c r="D20" s="97">
        <v>1501758.3445822082</v>
      </c>
      <c r="E20" s="84">
        <v>0.64583253317037359</v>
      </c>
      <c r="F20" s="97">
        <v>4693344.9537778888</v>
      </c>
      <c r="G20" s="84">
        <v>0.64387008020215963</v>
      </c>
      <c r="H20" s="97">
        <v>11215423.542429943</v>
      </c>
      <c r="I20" s="84">
        <v>0.70817152910913161</v>
      </c>
      <c r="J20" s="97">
        <v>23782667.847350683</v>
      </c>
      <c r="K20" s="84">
        <v>0.68985982464667683</v>
      </c>
      <c r="L20" s="97">
        <v>32241148.263894074</v>
      </c>
      <c r="M20" s="84">
        <v>0.71527044398083617</v>
      </c>
      <c r="N20" s="8"/>
    </row>
    <row r="21" spans="1:15" x14ac:dyDescent="0.2">
      <c r="A21" s="10"/>
      <c r="B21" s="87"/>
      <c r="C21" s="79"/>
      <c r="D21" s="87"/>
      <c r="E21" s="79"/>
      <c r="F21" s="87"/>
      <c r="G21" s="79"/>
      <c r="H21" s="87"/>
      <c r="I21" s="79"/>
      <c r="J21" s="87"/>
      <c r="K21" s="79"/>
      <c r="L21" s="87"/>
      <c r="M21" s="79"/>
    </row>
    <row r="22" spans="1:15" x14ac:dyDescent="0.2">
      <c r="A22" s="18" t="s">
        <v>19</v>
      </c>
      <c r="B22" s="87"/>
      <c r="C22" s="79"/>
      <c r="D22" s="87"/>
      <c r="E22" s="79"/>
      <c r="F22" s="87"/>
      <c r="G22" s="79"/>
      <c r="H22" s="87"/>
      <c r="I22" s="79"/>
      <c r="J22" s="87"/>
      <c r="K22" s="79"/>
      <c r="L22" s="87"/>
      <c r="M22" s="79"/>
    </row>
    <row r="23" spans="1:15" x14ac:dyDescent="0.2">
      <c r="A23" s="10" t="s">
        <v>193</v>
      </c>
      <c r="B23" s="91">
        <v>874730.99</v>
      </c>
      <c r="C23" s="49">
        <v>3.8922054794544927</v>
      </c>
      <c r="D23" s="91">
        <v>1539029.026666828</v>
      </c>
      <c r="E23" s="49">
        <v>0.66186082368098442</v>
      </c>
      <c r="F23" s="91">
        <v>1999094.9578002489</v>
      </c>
      <c r="G23" s="49">
        <v>0.274251614464112</v>
      </c>
      <c r="H23" s="91">
        <v>2371247.8065342573</v>
      </c>
      <c r="I23" s="49">
        <v>0.14972686307361793</v>
      </c>
      <c r="J23" s="91">
        <v>2796058.113998285</v>
      </c>
      <c r="K23" s="49">
        <v>8.110478490493013E-2</v>
      </c>
      <c r="L23" s="91">
        <v>3199379.8574182331</v>
      </c>
      <c r="M23" s="49">
        <v>7.0978298674356483E-2</v>
      </c>
    </row>
    <row r="24" spans="1:15" x14ac:dyDescent="0.2">
      <c r="A24" s="13" t="s">
        <v>122</v>
      </c>
      <c r="B24" s="89">
        <v>18776.189999999999</v>
      </c>
      <c r="C24" s="176">
        <v>8.354658796446511E-2</v>
      </c>
      <c r="D24" s="89">
        <v>31631.666666666664</v>
      </c>
      <c r="E24" s="176">
        <v>1.3603226834352977E-2</v>
      </c>
      <c r="F24" s="89">
        <v>44965</v>
      </c>
      <c r="G24" s="176">
        <v>6.1686533679962347E-3</v>
      </c>
      <c r="H24" s="89">
        <v>86631.666666666657</v>
      </c>
      <c r="I24" s="176">
        <v>5.4701527428284488E-3</v>
      </c>
      <c r="J24" s="89">
        <v>107464.99999999999</v>
      </c>
      <c r="K24" s="176">
        <v>3.1172190828840768E-3</v>
      </c>
      <c r="L24" s="89">
        <v>132465</v>
      </c>
      <c r="M24" s="176">
        <v>2.9387383658424884E-3</v>
      </c>
    </row>
    <row r="25" spans="1:15" x14ac:dyDescent="0.2">
      <c r="A25" s="19" t="s">
        <v>20</v>
      </c>
      <c r="B25" s="86">
        <v>893507.17999999993</v>
      </c>
      <c r="C25" s="101">
        <v>3.9757520674189575</v>
      </c>
      <c r="D25" s="86">
        <v>1570660.6933334947</v>
      </c>
      <c r="E25" s="101">
        <v>0.67546405051533742</v>
      </c>
      <c r="F25" s="86">
        <v>2044059.9578002489</v>
      </c>
      <c r="G25" s="101">
        <v>0.28042026783210822</v>
      </c>
      <c r="H25" s="86">
        <v>2457879.4732009238</v>
      </c>
      <c r="I25" s="101">
        <v>0.15519701581644638</v>
      </c>
      <c r="J25" s="86">
        <v>2903523.113998285</v>
      </c>
      <c r="K25" s="101">
        <v>8.4222003987814209E-2</v>
      </c>
      <c r="L25" s="86">
        <v>3331844.8574182331</v>
      </c>
      <c r="M25" s="101">
        <v>7.3917037040198974E-2</v>
      </c>
    </row>
    <row r="26" spans="1:15" x14ac:dyDescent="0.2">
      <c r="A26" s="10"/>
      <c r="B26" s="87"/>
      <c r="C26" s="79"/>
      <c r="D26" s="87"/>
      <c r="E26" s="79"/>
      <c r="F26" s="87"/>
      <c r="G26" s="79"/>
      <c r="H26" s="87"/>
      <c r="I26" s="79"/>
      <c r="J26" s="87"/>
      <c r="K26" s="79"/>
      <c r="L26" s="87"/>
      <c r="M26" s="79"/>
    </row>
    <row r="27" spans="1:15" x14ac:dyDescent="0.2">
      <c r="A27" s="18" t="s">
        <v>8</v>
      </c>
      <c r="B27" s="87"/>
      <c r="C27" s="79"/>
      <c r="D27" s="87"/>
      <c r="E27" s="79"/>
      <c r="F27" s="87"/>
      <c r="G27" s="79"/>
      <c r="H27" s="87"/>
      <c r="I27" s="79"/>
      <c r="J27" s="87"/>
      <c r="K27" s="79"/>
      <c r="L27" s="87"/>
      <c r="M27" s="79"/>
    </row>
    <row r="28" spans="1:15" x14ac:dyDescent="0.2">
      <c r="A28" s="20" t="s">
        <v>194</v>
      </c>
      <c r="B28" s="88">
        <v>8979.6299999999992</v>
      </c>
      <c r="C28" s="49">
        <v>3.995578696654379E-2</v>
      </c>
      <c r="D28" s="88">
        <v>12000</v>
      </c>
      <c r="E28" s="49">
        <v>5.1606108439507577E-3</v>
      </c>
      <c r="F28" s="88">
        <v>35000</v>
      </c>
      <c r="G28" s="49">
        <v>4.8015760676052089E-3</v>
      </c>
      <c r="H28" s="88">
        <v>50000</v>
      </c>
      <c r="I28" s="49">
        <v>3.1571323473874734E-3</v>
      </c>
      <c r="J28" s="88">
        <v>50000</v>
      </c>
      <c r="K28" s="49">
        <v>1.4503415451003012E-3</v>
      </c>
      <c r="L28" s="88">
        <v>50000</v>
      </c>
      <c r="M28" s="49">
        <v>1.109250883570184E-3</v>
      </c>
    </row>
    <row r="29" spans="1:15" x14ac:dyDescent="0.2">
      <c r="A29" s="20" t="s">
        <v>92</v>
      </c>
      <c r="B29" s="88">
        <v>0</v>
      </c>
      <c r="C29" s="49">
        <v>0</v>
      </c>
      <c r="D29" s="88">
        <v>0</v>
      </c>
      <c r="E29" s="49">
        <v>0</v>
      </c>
      <c r="F29" s="88">
        <v>0</v>
      </c>
      <c r="G29" s="49">
        <v>0</v>
      </c>
      <c r="H29" s="88">
        <v>0</v>
      </c>
      <c r="I29" s="49">
        <v>0</v>
      </c>
      <c r="J29" s="88">
        <v>0</v>
      </c>
      <c r="K29" s="49">
        <v>0</v>
      </c>
      <c r="L29" s="88">
        <v>0</v>
      </c>
      <c r="M29" s="49">
        <v>0</v>
      </c>
    </row>
    <row r="30" spans="1:15" x14ac:dyDescent="0.2">
      <c r="A30" s="21" t="s">
        <v>94</v>
      </c>
      <c r="B30" s="88">
        <v>3795.73</v>
      </c>
      <c r="C30" s="49">
        <v>1.6889490910262369E-2</v>
      </c>
      <c r="D30" s="88">
        <v>8750</v>
      </c>
      <c r="E30" s="49">
        <v>3.7629454070474276E-3</v>
      </c>
      <c r="F30" s="88">
        <v>11750</v>
      </c>
      <c r="G30" s="49">
        <v>1.6119576798388916E-3</v>
      </c>
      <c r="H30" s="88">
        <v>14750</v>
      </c>
      <c r="I30" s="49">
        <v>9.313540424793047E-4</v>
      </c>
      <c r="J30" s="88">
        <v>17750</v>
      </c>
      <c r="K30" s="49">
        <v>5.1487124851060692E-4</v>
      </c>
      <c r="L30" s="88">
        <v>18000</v>
      </c>
      <c r="M30" s="49">
        <v>3.9933031808526623E-4</v>
      </c>
    </row>
    <row r="31" spans="1:15" x14ac:dyDescent="0.2">
      <c r="A31" s="21" t="s">
        <v>102</v>
      </c>
      <c r="B31" s="88">
        <v>0</v>
      </c>
      <c r="C31" s="49">
        <v>0</v>
      </c>
      <c r="D31" s="88">
        <v>0</v>
      </c>
      <c r="E31" s="49">
        <v>0</v>
      </c>
      <c r="F31" s="88">
        <v>0</v>
      </c>
      <c r="G31" s="49">
        <v>0</v>
      </c>
      <c r="H31" s="88">
        <v>0</v>
      </c>
      <c r="I31" s="49">
        <v>0</v>
      </c>
      <c r="J31" s="88">
        <v>0</v>
      </c>
      <c r="K31" s="49">
        <v>0</v>
      </c>
      <c r="L31" s="88">
        <v>0</v>
      </c>
      <c r="M31" s="49">
        <v>0</v>
      </c>
    </row>
    <row r="32" spans="1:15" x14ac:dyDescent="0.2">
      <c r="A32" s="21" t="s">
        <v>104</v>
      </c>
      <c r="B32" s="88">
        <v>345.73</v>
      </c>
      <c r="C32" s="49">
        <v>1.5383611828041007E-3</v>
      </c>
      <c r="D32" s="88">
        <v>1000</v>
      </c>
      <c r="E32" s="49">
        <v>4.300509036625632E-4</v>
      </c>
      <c r="F32" s="88">
        <v>1000</v>
      </c>
      <c r="G32" s="49">
        <v>1.371878876458631E-4</v>
      </c>
      <c r="H32" s="88">
        <v>1000</v>
      </c>
      <c r="I32" s="49">
        <v>6.3142646947749468E-5</v>
      </c>
      <c r="J32" s="88">
        <v>1000</v>
      </c>
      <c r="K32" s="49">
        <v>2.9006830902006023E-5</v>
      </c>
      <c r="L32" s="88">
        <v>1000</v>
      </c>
      <c r="M32" s="49">
        <v>2.2185017671403679E-5</v>
      </c>
    </row>
    <row r="33" spans="1:16" x14ac:dyDescent="0.2">
      <c r="A33" s="21" t="s">
        <v>195</v>
      </c>
      <c r="B33" s="88">
        <v>26068</v>
      </c>
      <c r="C33" s="49">
        <v>0.11599224630011076</v>
      </c>
      <c r="D33" s="88">
        <v>80000</v>
      </c>
      <c r="E33" s="49">
        <v>3.4404072293005052E-2</v>
      </c>
      <c r="F33" s="88">
        <v>75000</v>
      </c>
      <c r="G33" s="49">
        <v>1.0289091573439733E-2</v>
      </c>
      <c r="H33" s="88">
        <v>90000</v>
      </c>
      <c r="I33" s="49">
        <v>5.6828382252974525E-3</v>
      </c>
      <c r="J33" s="88">
        <v>110000</v>
      </c>
      <c r="K33" s="49">
        <v>3.1907513992206625E-3</v>
      </c>
      <c r="L33" s="88">
        <v>135000</v>
      </c>
      <c r="M33" s="49">
        <v>2.9949773856394967E-3</v>
      </c>
    </row>
    <row r="34" spans="1:16" x14ac:dyDescent="0.2">
      <c r="A34" s="21" t="s">
        <v>116</v>
      </c>
      <c r="B34" s="88">
        <v>15056.740000000002</v>
      </c>
      <c r="C34" s="49">
        <v>6.6996512757278262E-2</v>
      </c>
      <c r="D34" s="88">
        <v>66121.68372569987</v>
      </c>
      <c r="E34" s="49">
        <v>2.8435689837927425E-2</v>
      </c>
      <c r="F34" s="88">
        <v>207278.19757850646</v>
      </c>
      <c r="G34" s="49">
        <v>2.843605808083716E-2</v>
      </c>
      <c r="H34" s="88">
        <v>452464.70377263398</v>
      </c>
      <c r="I34" s="49">
        <v>2.8569819046633475E-2</v>
      </c>
      <c r="J34" s="88">
        <v>966589.14530164318</v>
      </c>
      <c r="K34" s="49">
        <v>2.8037687889479294E-2</v>
      </c>
      <c r="L34" s="88">
        <v>1295863.9668062907</v>
      </c>
      <c r="M34" s="49">
        <v>2.874876500333283E-2</v>
      </c>
    </row>
    <row r="35" spans="1:16" x14ac:dyDescent="0.2">
      <c r="A35" s="21" t="s">
        <v>196</v>
      </c>
      <c r="B35" s="88">
        <v>48499.740000000005</v>
      </c>
      <c r="C35" s="49">
        <v>0.21580457985159332</v>
      </c>
      <c r="D35" s="88">
        <v>80000</v>
      </c>
      <c r="E35" s="49">
        <v>3.4404072293005052E-2</v>
      </c>
      <c r="F35" s="88">
        <v>100000</v>
      </c>
      <c r="G35" s="49">
        <v>1.3718788764586312E-2</v>
      </c>
      <c r="H35" s="88">
        <v>150000</v>
      </c>
      <c r="I35" s="49">
        <v>9.4713970421624206E-3</v>
      </c>
      <c r="J35" s="88">
        <v>200000</v>
      </c>
      <c r="K35" s="49">
        <v>5.8013661804012049E-3</v>
      </c>
      <c r="L35" s="88">
        <v>250000</v>
      </c>
      <c r="M35" s="49">
        <v>5.5462544178509201E-3</v>
      </c>
    </row>
    <row r="36" spans="1:16" x14ac:dyDescent="0.2">
      <c r="A36" s="21" t="s">
        <v>197</v>
      </c>
      <c r="B36" s="88">
        <v>175647.87999999998</v>
      </c>
      <c r="C36" s="49">
        <v>0.78156330209652813</v>
      </c>
      <c r="D36" s="88">
        <v>1388305.2565013501</v>
      </c>
      <c r="E36" s="49">
        <v>0.59704193011789219</v>
      </c>
      <c r="F36" s="88">
        <v>1441610.5130026999</v>
      </c>
      <c r="G36" s="49">
        <v>0.19777150108690947</v>
      </c>
      <c r="H36" s="88">
        <v>2344513.141253375</v>
      </c>
      <c r="I36" s="49">
        <v>0.14803876554252093</v>
      </c>
      <c r="J36" s="88">
        <v>1855415.76950405</v>
      </c>
      <c r="K36" s="49">
        <v>5.3819731478919365E-2</v>
      </c>
      <c r="L36" s="88">
        <v>539026.28250674997</v>
      </c>
      <c r="M36" s="49">
        <v>1.195830760276328E-2</v>
      </c>
    </row>
    <row r="37" spans="1:16" x14ac:dyDescent="0.2">
      <c r="A37" s="22" t="s">
        <v>5</v>
      </c>
      <c r="B37" s="88">
        <v>3131.68</v>
      </c>
      <c r="C37" s="49">
        <v>1.3934732157938117E-2</v>
      </c>
      <c r="D37" s="88">
        <v>5000</v>
      </c>
      <c r="E37" s="49">
        <v>2.1502545183128157E-3</v>
      </c>
      <c r="F37" s="88">
        <v>6000</v>
      </c>
      <c r="G37" s="49">
        <v>8.2312732587517862E-4</v>
      </c>
      <c r="H37" s="88">
        <v>7000</v>
      </c>
      <c r="I37" s="49">
        <v>4.4199852863424627E-4</v>
      </c>
      <c r="J37" s="88">
        <v>8000</v>
      </c>
      <c r="K37" s="49">
        <v>2.3205464721604818E-4</v>
      </c>
      <c r="L37" s="88">
        <v>9000</v>
      </c>
      <c r="M37" s="49">
        <v>1.9966515904263311E-4</v>
      </c>
    </row>
    <row r="38" spans="1:16" x14ac:dyDescent="0.2">
      <c r="A38" s="22" t="s">
        <v>6</v>
      </c>
      <c r="B38" s="88">
        <v>1260.3200000000002</v>
      </c>
      <c r="C38" s="49">
        <v>5.6079234255391906E-3</v>
      </c>
      <c r="D38" s="88">
        <v>2000</v>
      </c>
      <c r="E38" s="49">
        <v>8.601018073251264E-4</v>
      </c>
      <c r="F38" s="88">
        <v>2500</v>
      </c>
      <c r="G38" s="49">
        <v>3.4296971911465778E-4</v>
      </c>
      <c r="H38" s="88">
        <v>3000</v>
      </c>
      <c r="I38" s="49">
        <v>1.894279408432484E-4</v>
      </c>
      <c r="J38" s="88">
        <v>3500</v>
      </c>
      <c r="K38" s="49">
        <v>1.0152390815702108E-4</v>
      </c>
      <c r="L38" s="88">
        <v>4000</v>
      </c>
      <c r="M38" s="49">
        <v>8.8740070685614718E-5</v>
      </c>
    </row>
    <row r="39" spans="1:16" x14ac:dyDescent="0.2">
      <c r="A39" s="22" t="s">
        <v>21</v>
      </c>
      <c r="B39" s="88">
        <v>902.04</v>
      </c>
      <c r="C39" s="49">
        <v>4.0137197273496968E-3</v>
      </c>
      <c r="D39" s="88">
        <v>1500</v>
      </c>
      <c r="E39" s="49">
        <v>6.4507635549384472E-4</v>
      </c>
      <c r="F39" s="88">
        <v>2000</v>
      </c>
      <c r="G39" s="49">
        <v>2.7437577529172621E-4</v>
      </c>
      <c r="H39" s="88">
        <v>2500</v>
      </c>
      <c r="I39" s="49">
        <v>1.5785661736937367E-4</v>
      </c>
      <c r="J39" s="88">
        <v>3000</v>
      </c>
      <c r="K39" s="49">
        <v>8.7020492706018065E-5</v>
      </c>
      <c r="L39" s="88">
        <v>3500</v>
      </c>
      <c r="M39" s="49">
        <v>7.7647561849912878E-5</v>
      </c>
    </row>
    <row r="40" spans="1:16" x14ac:dyDescent="0.2">
      <c r="A40" s="22" t="s">
        <v>198</v>
      </c>
      <c r="B40" s="88">
        <v>5499.29</v>
      </c>
      <c r="C40" s="49">
        <v>2.4469656289540283E-2</v>
      </c>
      <c r="D40" s="88">
        <v>12500</v>
      </c>
      <c r="E40" s="49">
        <v>5.37563629578204E-3</v>
      </c>
      <c r="F40" s="88">
        <v>15000</v>
      </c>
      <c r="G40" s="49">
        <v>2.0578183146879466E-3</v>
      </c>
      <c r="H40" s="88">
        <v>17500</v>
      </c>
      <c r="I40" s="49">
        <v>1.1049963215856158E-3</v>
      </c>
      <c r="J40" s="88">
        <v>20000</v>
      </c>
      <c r="K40" s="49">
        <v>5.8013661804012047E-4</v>
      </c>
      <c r="L40" s="88">
        <v>25000</v>
      </c>
      <c r="M40" s="49">
        <v>5.5462544178509201E-4</v>
      </c>
    </row>
    <row r="41" spans="1:16" x14ac:dyDescent="0.2">
      <c r="A41" s="20" t="s">
        <v>199</v>
      </c>
      <c r="B41" s="88">
        <v>407525.26999999996</v>
      </c>
      <c r="C41" s="49">
        <v>1.8133255904311467</v>
      </c>
      <c r="D41" s="88">
        <v>442000</v>
      </c>
      <c r="E41" s="49">
        <v>0.19008249941885291</v>
      </c>
      <c r="F41" s="88">
        <v>514500</v>
      </c>
      <c r="G41" s="49">
        <v>7.0583168193796564E-2</v>
      </c>
      <c r="H41" s="88">
        <v>642000</v>
      </c>
      <c r="I41" s="49">
        <v>4.0537579340455161E-2</v>
      </c>
      <c r="J41" s="88">
        <v>719500</v>
      </c>
      <c r="K41" s="49">
        <v>2.0870414833993333E-2</v>
      </c>
      <c r="L41" s="88">
        <v>747000</v>
      </c>
      <c r="M41" s="49">
        <v>1.6572208200538549E-2</v>
      </c>
    </row>
    <row r="42" spans="1:16" x14ac:dyDescent="0.2">
      <c r="A42" s="20" t="s">
        <v>331</v>
      </c>
      <c r="B42" s="88">
        <v>22535.239999999998</v>
      </c>
      <c r="C42" s="49">
        <v>0.10027286744330627</v>
      </c>
      <c r="D42" s="88">
        <v>30000</v>
      </c>
      <c r="E42" s="49">
        <v>1.2901527109876895E-2</v>
      </c>
      <c r="F42" s="88">
        <v>40000</v>
      </c>
      <c r="G42" s="49">
        <v>5.4875155058345245E-3</v>
      </c>
      <c r="H42" s="88">
        <v>50000</v>
      </c>
      <c r="I42" s="49">
        <v>3.1571323473874734E-3</v>
      </c>
      <c r="J42" s="88">
        <v>55000</v>
      </c>
      <c r="K42" s="49">
        <v>1.5953756996103313E-3</v>
      </c>
      <c r="L42" s="88">
        <v>60000</v>
      </c>
      <c r="M42" s="49">
        <v>1.3311010602842209E-3</v>
      </c>
    </row>
    <row r="43" spans="1:16" x14ac:dyDescent="0.2">
      <c r="A43" s="23" t="s">
        <v>230</v>
      </c>
      <c r="B43" s="88">
        <v>165</v>
      </c>
      <c r="C43" s="49">
        <v>7.3418446522626499E-4</v>
      </c>
      <c r="D43" s="88">
        <v>32040.561241899959</v>
      </c>
      <c r="E43" s="49">
        <v>1.3779072315934775E-2</v>
      </c>
      <c r="F43" s="88">
        <v>34546.366263084412</v>
      </c>
      <c r="G43" s="49">
        <v>4.73934301347286E-3</v>
      </c>
      <c r="H43" s="88">
        <v>75410.783962105663</v>
      </c>
      <c r="I43" s="49">
        <v>4.7616365077722458E-3</v>
      </c>
      <c r="J43" s="88">
        <v>161098.1908836072</v>
      </c>
      <c r="K43" s="49">
        <v>4.6729479815798818E-3</v>
      </c>
      <c r="L43" s="88">
        <v>215977.32780104846</v>
      </c>
      <c r="M43" s="49">
        <v>4.7914608338888052E-3</v>
      </c>
    </row>
    <row r="44" spans="1:16" x14ac:dyDescent="0.2">
      <c r="A44" s="20" t="s">
        <v>7</v>
      </c>
      <c r="B44" s="88"/>
      <c r="C44" s="178">
        <v>0</v>
      </c>
      <c r="D44" s="88">
        <v>20000</v>
      </c>
      <c r="E44" s="178">
        <v>8.6010180732512629E-3</v>
      </c>
      <c r="F44" s="88">
        <v>25000</v>
      </c>
      <c r="G44" s="178">
        <v>3.4296971911465779E-3</v>
      </c>
      <c r="H44" s="88">
        <v>30000</v>
      </c>
      <c r="I44" s="178">
        <v>1.894279408432484E-3</v>
      </c>
      <c r="J44" s="88">
        <v>30000</v>
      </c>
      <c r="K44" s="178">
        <v>8.7020492706018065E-4</v>
      </c>
      <c r="L44" s="88">
        <v>30000</v>
      </c>
      <c r="M44" s="178">
        <v>6.6555053014211044E-4</v>
      </c>
    </row>
    <row r="45" spans="1:16" x14ac:dyDescent="0.2">
      <c r="A45" s="13" t="s">
        <v>4</v>
      </c>
      <c r="B45" s="89">
        <v>7222.99</v>
      </c>
      <c r="C45" s="50">
        <v>3.2139436669603998E-2</v>
      </c>
      <c r="D45" s="89">
        <v>20000</v>
      </c>
      <c r="E45" s="50">
        <v>8.6010180732512629E-3</v>
      </c>
      <c r="F45" s="89">
        <v>20000</v>
      </c>
      <c r="G45" s="50">
        <v>2.7437577529172623E-3</v>
      </c>
      <c r="H45" s="89">
        <v>20000</v>
      </c>
      <c r="I45" s="50">
        <v>1.2628529389549894E-3</v>
      </c>
      <c r="J45" s="89">
        <v>20000</v>
      </c>
      <c r="K45" s="50">
        <v>5.8013661804012047E-4</v>
      </c>
      <c r="L45" s="89">
        <v>20000</v>
      </c>
      <c r="M45" s="50">
        <v>4.4370035342807359E-4</v>
      </c>
    </row>
    <row r="46" spans="1:16" x14ac:dyDescent="0.2">
      <c r="A46" s="19" t="s">
        <v>8</v>
      </c>
      <c r="B46" s="86">
        <v>726635.2799999998</v>
      </c>
      <c r="C46" s="101">
        <v>3.2332383906747708</v>
      </c>
      <c r="D46" s="86">
        <v>2201217.50146895</v>
      </c>
      <c r="E46" s="101">
        <v>0.94663557566457146</v>
      </c>
      <c r="F46" s="86">
        <v>2531185.0768442908</v>
      </c>
      <c r="G46" s="101">
        <v>0.34724793393299996</v>
      </c>
      <c r="H46" s="86">
        <v>3950138.6289881147</v>
      </c>
      <c r="I46" s="101">
        <v>0.24942220884486366</v>
      </c>
      <c r="J46" s="86">
        <v>4220853.1056893002</v>
      </c>
      <c r="K46" s="101">
        <v>0.12243357229893649</v>
      </c>
      <c r="L46" s="86">
        <v>3403367.5771140889</v>
      </c>
      <c r="M46" s="101">
        <v>7.5503769840558385E-2</v>
      </c>
      <c r="N46" s="8"/>
      <c r="O46" s="8"/>
      <c r="P46" s="8"/>
    </row>
    <row r="47" spans="1:16" ht="13.5" thickBot="1" x14ac:dyDescent="0.25">
      <c r="A47" s="76"/>
      <c r="B47" s="96"/>
      <c r="C47" s="83"/>
      <c r="D47" s="96"/>
      <c r="E47" s="83"/>
      <c r="F47" s="96"/>
      <c r="G47" s="83"/>
      <c r="H47" s="96"/>
      <c r="I47" s="83"/>
      <c r="J47" s="96"/>
      <c r="K47" s="83"/>
      <c r="L47" s="96"/>
      <c r="M47" s="83"/>
    </row>
    <row r="48" spans="1:16" x14ac:dyDescent="0.2">
      <c r="A48" s="43" t="s">
        <v>200</v>
      </c>
      <c r="B48" s="95">
        <v>-1618844.8499999996</v>
      </c>
      <c r="C48" s="48">
        <v>-7.2032166089790479</v>
      </c>
      <c r="D48" s="95">
        <v>-2270119.8502202365</v>
      </c>
      <c r="E48" s="48">
        <v>-0.97626709300953529</v>
      </c>
      <c r="F48" s="95">
        <v>118099.91913334932</v>
      </c>
      <c r="G48" s="48">
        <v>1.6201878437051447E-2</v>
      </c>
      <c r="H48" s="95">
        <v>4807405.4402409028</v>
      </c>
      <c r="I48" s="48">
        <v>0.30355230444782144</v>
      </c>
      <c r="J48" s="95">
        <v>16658291.627663096</v>
      </c>
      <c r="K48" s="48">
        <v>0.48320424835992609</v>
      </c>
      <c r="L48" s="95">
        <v>25505935.829361752</v>
      </c>
      <c r="M48" s="48">
        <v>0.56584963710007874</v>
      </c>
    </row>
    <row r="49" spans="1:15" x14ac:dyDescent="0.2">
      <c r="A49" s="10"/>
      <c r="B49" s="91"/>
      <c r="C49" s="47"/>
      <c r="D49" s="91"/>
      <c r="E49" s="47"/>
      <c r="F49" s="91"/>
      <c r="G49" s="47"/>
      <c r="H49" s="91"/>
      <c r="I49" s="47"/>
      <c r="J49" s="91"/>
      <c r="K49" s="47"/>
      <c r="L49" s="91"/>
      <c r="M49" s="47"/>
    </row>
    <row r="50" spans="1:15" x14ac:dyDescent="0.2">
      <c r="A50" s="10" t="s">
        <v>162</v>
      </c>
      <c r="B50" s="91">
        <v>4529.55</v>
      </c>
      <c r="C50" s="47">
        <v>2.0154698451306841E-2</v>
      </c>
      <c r="D50" s="91">
        <v>0</v>
      </c>
      <c r="E50" s="47">
        <v>0</v>
      </c>
      <c r="F50" s="91">
        <v>0</v>
      </c>
      <c r="G50" s="47">
        <v>0</v>
      </c>
      <c r="H50" s="91">
        <v>0</v>
      </c>
      <c r="I50" s="47">
        <v>0</v>
      </c>
      <c r="J50" s="91">
        <v>0</v>
      </c>
      <c r="K50" s="47">
        <v>0</v>
      </c>
      <c r="L50" s="91">
        <v>0</v>
      </c>
      <c r="M50" s="47">
        <v>0</v>
      </c>
    </row>
    <row r="51" spans="1:15" x14ac:dyDescent="0.2">
      <c r="A51" s="10" t="s">
        <v>164</v>
      </c>
      <c r="B51" s="91">
        <v>54</v>
      </c>
      <c r="C51" s="51">
        <v>2.4027855225586852E-4</v>
      </c>
      <c r="D51" s="91">
        <v>0</v>
      </c>
      <c r="E51" s="51">
        <v>0</v>
      </c>
      <c r="F51" s="91">
        <v>0</v>
      </c>
      <c r="G51" s="51">
        <v>0</v>
      </c>
      <c r="H51" s="91">
        <v>0</v>
      </c>
      <c r="I51" s="51">
        <v>0</v>
      </c>
      <c r="J51" s="91">
        <v>0</v>
      </c>
      <c r="K51" s="51">
        <v>0</v>
      </c>
      <c r="L51" s="91">
        <v>0</v>
      </c>
      <c r="M51" s="51">
        <v>0</v>
      </c>
      <c r="N51" s="8"/>
    </row>
    <row r="52" spans="1:15" x14ac:dyDescent="0.2">
      <c r="A52" s="10" t="s">
        <v>168</v>
      </c>
      <c r="B52" s="91">
        <v>24621.239999999998</v>
      </c>
      <c r="C52" s="51">
        <v>0.10955473892489408</v>
      </c>
      <c r="D52" s="91">
        <v>0</v>
      </c>
      <c r="E52" s="51">
        <v>0</v>
      </c>
      <c r="F52" s="91">
        <v>0</v>
      </c>
      <c r="G52" s="51">
        <v>0</v>
      </c>
      <c r="H52" s="91">
        <v>0</v>
      </c>
      <c r="I52" s="51">
        <v>0</v>
      </c>
      <c r="J52" s="91">
        <v>0</v>
      </c>
      <c r="K52" s="51">
        <v>0</v>
      </c>
      <c r="L52" s="91">
        <v>0</v>
      </c>
      <c r="M52" s="51">
        <v>0</v>
      </c>
      <c r="N52" s="8"/>
    </row>
    <row r="53" spans="1:15" ht="13.5" thickBot="1" x14ac:dyDescent="0.25">
      <c r="A53" s="76" t="s">
        <v>172</v>
      </c>
      <c r="B53" s="94">
        <v>0</v>
      </c>
      <c r="C53" s="82">
        <v>0</v>
      </c>
      <c r="D53" s="94">
        <v>0</v>
      </c>
      <c r="E53" s="82">
        <v>0</v>
      </c>
      <c r="F53" s="94">
        <v>0</v>
      </c>
      <c r="G53" s="82">
        <v>0</v>
      </c>
      <c r="H53" s="94">
        <v>0</v>
      </c>
      <c r="I53" s="82">
        <v>0</v>
      </c>
      <c r="J53" s="94">
        <v>0</v>
      </c>
      <c r="K53" s="82">
        <v>0</v>
      </c>
      <c r="L53" s="94">
        <v>0</v>
      </c>
      <c r="M53" s="82">
        <v>0</v>
      </c>
      <c r="O53" s="8"/>
    </row>
    <row r="54" spans="1:15" x14ac:dyDescent="0.2">
      <c r="A54" s="42" t="s">
        <v>201</v>
      </c>
      <c r="B54" s="95">
        <v>-1598807.1599999997</v>
      </c>
      <c r="C54" s="48">
        <v>-7.1140568470577161</v>
      </c>
      <c r="D54" s="95">
        <v>-2270119.8502202365</v>
      </c>
      <c r="E54" s="48">
        <v>-0.97626709300953529</v>
      </c>
      <c r="F54" s="95">
        <v>118099.91913334932</v>
      </c>
      <c r="G54" s="48">
        <v>1.6201878437051447E-2</v>
      </c>
      <c r="H54" s="95">
        <v>4807405.4402409028</v>
      </c>
      <c r="I54" s="48">
        <v>0.30355230444782144</v>
      </c>
      <c r="J54" s="95">
        <v>16658291.627663096</v>
      </c>
      <c r="K54" s="48">
        <v>0.48320424835992609</v>
      </c>
      <c r="L54" s="95">
        <v>25505935.829361752</v>
      </c>
      <c r="M54" s="48">
        <v>0.56584963710007874</v>
      </c>
      <c r="O54" s="145"/>
    </row>
    <row r="55" spans="1:15" x14ac:dyDescent="0.2">
      <c r="A55" s="10"/>
      <c r="B55" s="87"/>
      <c r="C55" s="79"/>
      <c r="D55" s="87"/>
      <c r="E55" s="79"/>
      <c r="F55" s="87"/>
      <c r="G55" s="79"/>
      <c r="H55" s="87"/>
      <c r="I55" s="79"/>
      <c r="J55" s="87"/>
      <c r="K55" s="79"/>
      <c r="L55" s="87"/>
      <c r="M55" s="79"/>
    </row>
    <row r="56" spans="1:15" ht="13.5" thickBot="1" x14ac:dyDescent="0.25">
      <c r="A56" s="76" t="s">
        <v>226</v>
      </c>
      <c r="B56" s="146">
        <v>484.67</v>
      </c>
      <c r="C56" s="147">
        <v>2.1565889985528113E-3</v>
      </c>
      <c r="D56" s="146">
        <v>0</v>
      </c>
      <c r="E56" s="147">
        <v>0</v>
      </c>
      <c r="F56" s="148">
        <v>0</v>
      </c>
      <c r="G56" s="147">
        <v>0</v>
      </c>
      <c r="H56" s="148">
        <v>0</v>
      </c>
      <c r="I56" s="147">
        <v>0</v>
      </c>
      <c r="J56" s="148">
        <v>4900101.1010451335</v>
      </c>
      <c r="K56" s="147">
        <v>0.1421364040407497</v>
      </c>
      <c r="L56" s="146">
        <v>7651780.7488085255</v>
      </c>
      <c r="M56" s="147">
        <v>0.16975489113002362</v>
      </c>
      <c r="O56" s="8"/>
    </row>
    <row r="57" spans="1:15" x14ac:dyDescent="0.2">
      <c r="A57" s="42" t="s">
        <v>11</v>
      </c>
      <c r="B57" s="95">
        <v>-1599291.8299999996</v>
      </c>
      <c r="C57" s="48">
        <v>-7.1162134360562685</v>
      </c>
      <c r="D57" s="95">
        <v>-2270119.8502202365</v>
      </c>
      <c r="E57" s="48">
        <v>-0.97626709300953529</v>
      </c>
      <c r="F57" s="95">
        <v>118099.91913334932</v>
      </c>
      <c r="G57" s="48">
        <v>1.6201878437051447E-2</v>
      </c>
      <c r="H57" s="95">
        <v>4807405.4402409028</v>
      </c>
      <c r="I57" s="48">
        <v>0.30355230444782144</v>
      </c>
      <c r="J57" s="95">
        <v>11758190.526617963</v>
      </c>
      <c r="K57" s="48">
        <v>0.34106784431917642</v>
      </c>
      <c r="L57" s="95">
        <v>17854155.080553226</v>
      </c>
      <c r="M57" s="48">
        <v>0.39609474597005512</v>
      </c>
    </row>
    <row r="58" spans="1:15" x14ac:dyDescent="0.2">
      <c r="A58" s="10"/>
      <c r="B58" s="87"/>
      <c r="C58" s="79"/>
      <c r="D58" s="87"/>
      <c r="E58" s="79"/>
      <c r="F58" s="87"/>
      <c r="G58" s="79"/>
      <c r="H58" s="87"/>
      <c r="I58" s="79"/>
      <c r="J58" s="87"/>
      <c r="K58" s="79"/>
      <c r="L58" s="87"/>
      <c r="M58" s="79"/>
    </row>
    <row r="59" spans="1:15" ht="13.5" thickBot="1" x14ac:dyDescent="0.25">
      <c r="A59" s="10" t="s">
        <v>12</v>
      </c>
      <c r="B59" s="91"/>
      <c r="C59" s="47"/>
      <c r="D59" s="91">
        <v>0</v>
      </c>
      <c r="E59" s="47"/>
      <c r="F59" s="91">
        <v>0</v>
      </c>
      <c r="G59" s="47"/>
      <c r="H59" s="91">
        <v>0</v>
      </c>
      <c r="I59" s="47"/>
      <c r="J59" s="91">
        <v>0</v>
      </c>
      <c r="K59" s="47"/>
      <c r="L59" s="91">
        <v>0</v>
      </c>
      <c r="M59" s="47"/>
    </row>
    <row r="60" spans="1:15" ht="13.5" thickBot="1" x14ac:dyDescent="0.25">
      <c r="A60" s="44" t="s">
        <v>13</v>
      </c>
      <c r="B60" s="98">
        <v>-1599291.8299999996</v>
      </c>
      <c r="C60" s="52">
        <v>-7.1162134360562685</v>
      </c>
      <c r="D60" s="98">
        <v>-2270119.8502202365</v>
      </c>
      <c r="E60" s="52">
        <v>-0.97626709300953529</v>
      </c>
      <c r="F60" s="98">
        <v>118099.91913334932</v>
      </c>
      <c r="G60" s="52">
        <v>1.6201878437051447E-2</v>
      </c>
      <c r="H60" s="98">
        <v>4807405.4402409028</v>
      </c>
      <c r="I60" s="52">
        <v>0.30355230444782144</v>
      </c>
      <c r="J60" s="98">
        <v>11758190.526617963</v>
      </c>
      <c r="K60" s="52">
        <v>0.34106784431917642</v>
      </c>
      <c r="L60" s="98">
        <v>17854155.080553226</v>
      </c>
      <c r="M60" s="52">
        <v>0.39609474597005512</v>
      </c>
    </row>
    <row r="61" spans="1:15" ht="13.5" thickTop="1" x14ac:dyDescent="0.2">
      <c r="A61" s="10"/>
      <c r="B61" s="87"/>
      <c r="C61" s="79"/>
      <c r="D61" s="87"/>
      <c r="E61" s="79"/>
      <c r="F61" s="87"/>
      <c r="G61" s="79"/>
      <c r="H61" s="87"/>
      <c r="I61" s="79"/>
      <c r="J61" s="87"/>
      <c r="K61" s="79"/>
      <c r="L61" s="87"/>
      <c r="M61" s="79"/>
    </row>
    <row r="62" spans="1:15" x14ac:dyDescent="0.2">
      <c r="A62" s="15"/>
      <c r="B62" s="99"/>
      <c r="C62" s="85"/>
      <c r="D62" s="99"/>
      <c r="E62" s="85"/>
      <c r="F62" s="99"/>
      <c r="G62" s="85"/>
      <c r="H62" s="99"/>
      <c r="I62" s="85"/>
      <c r="J62" s="99"/>
      <c r="K62" s="85"/>
      <c r="L62" s="99"/>
      <c r="M62" s="85"/>
    </row>
    <row r="63" spans="1:15" ht="13.5" thickBot="1" x14ac:dyDescent="0.25">
      <c r="A63" s="77" t="s">
        <v>0</v>
      </c>
      <c r="B63" s="100">
        <v>-1580030.9699999997</v>
      </c>
      <c r="C63" s="53">
        <v>-7.0305102590932513</v>
      </c>
      <c r="D63" s="100">
        <v>-2238488.18355357</v>
      </c>
      <c r="E63" s="53">
        <v>-0.96266386617518229</v>
      </c>
      <c r="F63" s="100">
        <v>163064.91913334932</v>
      </c>
      <c r="G63" s="53">
        <v>2.237053180504768E-2</v>
      </c>
      <c r="H63" s="100">
        <v>4894037.1069075698</v>
      </c>
      <c r="I63" s="53">
        <v>0.30902245719064991</v>
      </c>
      <c r="J63" s="100">
        <v>16765756.627663096</v>
      </c>
      <c r="K63" s="53">
        <v>0.48632146744281018</v>
      </c>
      <c r="L63" s="100">
        <v>25638400.829361752</v>
      </c>
      <c r="M63" s="53">
        <v>0.5687883754659212</v>
      </c>
    </row>
    <row r="64" spans="1:15" x14ac:dyDescent="0.2">
      <c r="B64" s="45"/>
    </row>
    <row r="65" spans="1:18" x14ac:dyDescent="0.2">
      <c r="A65" s="24"/>
      <c r="B65" s="45"/>
    </row>
    <row r="66" spans="1:18" x14ac:dyDescent="0.2">
      <c r="A66" s="24"/>
    </row>
    <row r="69" spans="1:18" x14ac:dyDescent="0.2">
      <c r="A69" s="25"/>
    </row>
    <row r="70" spans="1:18" x14ac:dyDescent="0.2">
      <c r="L70" s="8"/>
      <c r="N70" s="8"/>
    </row>
    <row r="72" spans="1:18" x14ac:dyDescent="0.2">
      <c r="A72" s="26"/>
      <c r="L72" s="27"/>
      <c r="M72" s="34"/>
      <c r="N72" s="27"/>
      <c r="O72" s="27"/>
      <c r="P72" s="27"/>
    </row>
    <row r="73" spans="1:18" x14ac:dyDescent="0.2">
      <c r="A73" s="26" t="s">
        <v>24</v>
      </c>
      <c r="L73" s="8"/>
      <c r="N73" s="8"/>
      <c r="O73" s="8"/>
      <c r="P73" s="8"/>
      <c r="R73" s="8"/>
    </row>
    <row r="74" spans="1:18" x14ac:dyDescent="0.2">
      <c r="L74" s="8"/>
      <c r="N74" s="8"/>
      <c r="O74" s="8"/>
      <c r="P74" s="8"/>
      <c r="R74" s="8"/>
    </row>
    <row r="75" spans="1:18" x14ac:dyDescent="0.2">
      <c r="L75" s="28"/>
      <c r="M75" s="35"/>
      <c r="N75" s="28"/>
      <c r="O75" s="28"/>
      <c r="P75" s="28"/>
      <c r="Q75" s="28"/>
      <c r="R75" s="29"/>
    </row>
    <row r="76" spans="1:18" x14ac:dyDescent="0.2">
      <c r="L76" s="29"/>
      <c r="M76" s="35"/>
      <c r="N76" s="29"/>
      <c r="O76" s="29"/>
      <c r="P76" s="29"/>
      <c r="Q76" s="28"/>
      <c r="R76" s="29"/>
    </row>
    <row r="77" spans="1:18" x14ac:dyDescent="0.2">
      <c r="A77" s="30"/>
      <c r="L77" s="8"/>
      <c r="N77" s="8"/>
      <c r="O77" s="8"/>
      <c r="P77" s="8"/>
      <c r="R77" s="8"/>
    </row>
    <row r="78" spans="1:18" x14ac:dyDescent="0.2">
      <c r="L78" s="8"/>
      <c r="N78" s="8"/>
      <c r="O78" s="8"/>
      <c r="P78" s="8"/>
      <c r="R78" s="8"/>
    </row>
    <row r="79" spans="1:18" x14ac:dyDescent="0.2">
      <c r="L79" s="8"/>
      <c r="N79" s="8"/>
      <c r="O79" s="8"/>
      <c r="P79" s="8"/>
      <c r="R79" s="8"/>
    </row>
    <row r="80" spans="1:18" x14ac:dyDescent="0.2">
      <c r="L80" s="8"/>
      <c r="N80" s="8"/>
      <c r="O80" s="8"/>
      <c r="P80" s="8"/>
      <c r="R80" s="8"/>
    </row>
    <row r="81" spans="1:18" x14ac:dyDescent="0.2">
      <c r="A81" s="30"/>
      <c r="L81" s="8"/>
      <c r="N81" s="8"/>
      <c r="O81" s="8"/>
      <c r="P81" s="8"/>
      <c r="R81" s="8"/>
    </row>
    <row r="85" spans="1:18" x14ac:dyDescent="0.2">
      <c r="A85" s="31"/>
    </row>
    <row r="86" spans="1:18" x14ac:dyDescent="0.2">
      <c r="N86" s="8"/>
    </row>
    <row r="87" spans="1:18" x14ac:dyDescent="0.2">
      <c r="P87" s="8"/>
    </row>
    <row r="89" spans="1:18" x14ac:dyDescent="0.2">
      <c r="A89" s="30"/>
    </row>
    <row r="96" spans="1:18" x14ac:dyDescent="0.2">
      <c r="A96" s="30"/>
    </row>
    <row r="103" spans="1:1" x14ac:dyDescent="0.2">
      <c r="A103" s="30"/>
    </row>
    <row r="109" spans="1:1" x14ac:dyDescent="0.2">
      <c r="A109" s="30"/>
    </row>
    <row r="113" spans="1:1" x14ac:dyDescent="0.2">
      <c r="A113" s="30"/>
    </row>
    <row r="120" spans="1:1" x14ac:dyDescent="0.2">
      <c r="A120" s="30"/>
    </row>
    <row r="126" spans="1:1" x14ac:dyDescent="0.2">
      <c r="A126" s="30"/>
    </row>
    <row r="132" spans="1:1" x14ac:dyDescent="0.2">
      <c r="A132" s="30"/>
    </row>
    <row r="138" spans="1:1" x14ac:dyDescent="0.2">
      <c r="A138" s="30"/>
    </row>
  </sheetData>
  <sheetProtection selectLockedCells="1"/>
  <mergeCells count="8">
    <mergeCell ref="J4:K4"/>
    <mergeCell ref="L4:M4"/>
    <mergeCell ref="D3:M3"/>
    <mergeCell ref="B3:C3"/>
    <mergeCell ref="B4:C4"/>
    <mergeCell ref="D4:E4"/>
    <mergeCell ref="F4:G4"/>
    <mergeCell ref="H4:I4"/>
  </mergeCells>
  <phoneticPr fontId="6" type="noConversion"/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58" orientation="landscape" r:id="rId1"/>
  <headerFooter alignWithMargins="0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21BF7-F12C-4F44-92A3-54A1591365EC}">
  <sheetPr>
    <tabColor rgb="FFFFFF00"/>
  </sheetPr>
  <dimension ref="A1:Q140"/>
  <sheetViews>
    <sheetView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C30" sqref="C30"/>
    </sheetView>
  </sheetViews>
  <sheetFormatPr baseColWidth="10" defaultRowHeight="12.75" outlineLevelRow="1" x14ac:dyDescent="0.2"/>
  <cols>
    <col min="1" max="1" width="9" customWidth="1"/>
    <col min="2" max="2" width="12.140625" customWidth="1"/>
    <col min="3" max="4" width="46.5703125" customWidth="1"/>
    <col min="5" max="9" width="13.85546875" customWidth="1"/>
    <col min="10" max="10" width="14.85546875" customWidth="1"/>
    <col min="11" max="16" width="13.85546875" customWidth="1"/>
    <col min="17" max="17" width="14.85546875" customWidth="1"/>
  </cols>
  <sheetData>
    <row r="1" spans="1:17" ht="15" x14ac:dyDescent="0.25">
      <c r="A1" s="196" t="s">
        <v>339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</row>
    <row r="2" spans="1:17" ht="25.5" outlineLevel="1" x14ac:dyDescent="0.2">
      <c r="A2" s="2" t="s">
        <v>43</v>
      </c>
      <c r="B2" s="2" t="s">
        <v>44</v>
      </c>
      <c r="C2" s="2" t="s">
        <v>45</v>
      </c>
      <c r="D2" s="2" t="s">
        <v>46</v>
      </c>
      <c r="E2" s="154">
        <v>45658</v>
      </c>
      <c r="F2" s="154">
        <v>45689</v>
      </c>
      <c r="G2" s="2" t="s">
        <v>260</v>
      </c>
      <c r="H2" s="154">
        <v>45748</v>
      </c>
      <c r="I2" s="2" t="s">
        <v>261</v>
      </c>
      <c r="J2" s="154">
        <v>45809</v>
      </c>
      <c r="K2" s="154">
        <v>45839</v>
      </c>
      <c r="L2" s="154">
        <v>45870</v>
      </c>
      <c r="M2" s="154">
        <v>45901</v>
      </c>
      <c r="N2" s="6" t="s">
        <v>262</v>
      </c>
      <c r="O2" s="155">
        <v>45962</v>
      </c>
      <c r="P2" s="6" t="s">
        <v>263</v>
      </c>
      <c r="Q2" s="3" t="s">
        <v>335</v>
      </c>
    </row>
    <row r="3" spans="1:17" outlineLevel="1" x14ac:dyDescent="0.2">
      <c r="A3" s="4">
        <v>1020</v>
      </c>
      <c r="B3" s="4"/>
      <c r="C3" s="5" t="s">
        <v>42</v>
      </c>
      <c r="D3" s="5" t="s">
        <v>47</v>
      </c>
      <c r="E3" s="1">
        <v>0</v>
      </c>
      <c r="F3" s="1">
        <v>0</v>
      </c>
      <c r="G3" s="1">
        <v>0</v>
      </c>
      <c r="H3" s="1">
        <v>10624</v>
      </c>
      <c r="I3" s="1">
        <v>1200</v>
      </c>
      <c r="J3" s="1">
        <v>0</v>
      </c>
      <c r="K3" s="1">
        <v>3361.2</v>
      </c>
      <c r="L3" s="1">
        <v>3150</v>
      </c>
      <c r="M3" s="1">
        <v>0</v>
      </c>
      <c r="N3" s="1">
        <v>0</v>
      </c>
      <c r="O3" s="1"/>
      <c r="P3" s="1"/>
      <c r="Q3" s="1">
        <f t="shared" ref="Q3:Q8" si="0">SUM(E3:P3)</f>
        <v>18335.2</v>
      </c>
    </row>
    <row r="4" spans="1:17" outlineLevel="1" x14ac:dyDescent="0.2">
      <c r="A4" s="4"/>
      <c r="B4" s="4">
        <v>4121</v>
      </c>
      <c r="C4" s="5" t="s">
        <v>264</v>
      </c>
      <c r="D4" s="5" t="s">
        <v>231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3361.2</v>
      </c>
      <c r="L4" s="1">
        <v>-1361.2</v>
      </c>
      <c r="M4" s="1">
        <v>0</v>
      </c>
      <c r="N4" s="1">
        <v>0</v>
      </c>
      <c r="O4" s="1"/>
      <c r="P4" s="1"/>
      <c r="Q4" s="1">
        <f t="shared" si="0"/>
        <v>1999.9999999999998</v>
      </c>
    </row>
    <row r="5" spans="1:17" outlineLevel="1" x14ac:dyDescent="0.2">
      <c r="A5" s="4"/>
      <c r="B5" s="4">
        <v>4124</v>
      </c>
      <c r="C5" s="5" t="s">
        <v>265</v>
      </c>
      <c r="D5" s="5" t="s">
        <v>232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1361.2</v>
      </c>
      <c r="M5" s="1">
        <v>0</v>
      </c>
      <c r="N5" s="1">
        <v>0</v>
      </c>
      <c r="O5" s="1"/>
      <c r="P5" s="1"/>
      <c r="Q5" s="1">
        <f t="shared" si="0"/>
        <v>1361.2</v>
      </c>
    </row>
    <row r="6" spans="1:17" outlineLevel="1" x14ac:dyDescent="0.2">
      <c r="A6" s="4"/>
      <c r="B6" s="4">
        <v>4400</v>
      </c>
      <c r="C6" s="5" t="s">
        <v>266</v>
      </c>
      <c r="D6" s="5" t="s">
        <v>233</v>
      </c>
      <c r="E6" s="1">
        <v>0</v>
      </c>
      <c r="F6" s="1">
        <v>0</v>
      </c>
      <c r="G6" s="1">
        <v>0</v>
      </c>
      <c r="H6" s="1">
        <v>13205</v>
      </c>
      <c r="I6" s="1">
        <v>1500</v>
      </c>
      <c r="J6" s="1">
        <v>0</v>
      </c>
      <c r="K6" s="1">
        <v>0</v>
      </c>
      <c r="L6" s="1">
        <v>2700</v>
      </c>
      <c r="M6" s="1">
        <v>0</v>
      </c>
      <c r="N6" s="1">
        <v>0</v>
      </c>
      <c r="O6" s="1"/>
      <c r="P6" s="1"/>
      <c r="Q6" s="1">
        <f t="shared" si="0"/>
        <v>17405</v>
      </c>
    </row>
    <row r="7" spans="1:17" outlineLevel="1" x14ac:dyDescent="0.2">
      <c r="A7" s="4"/>
      <c r="B7" s="4">
        <v>4404</v>
      </c>
      <c r="C7" s="5" t="s">
        <v>267</v>
      </c>
      <c r="D7" s="5" t="s">
        <v>234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450</v>
      </c>
      <c r="M7" s="1">
        <v>0</v>
      </c>
      <c r="N7" s="1">
        <v>0</v>
      </c>
      <c r="O7" s="1"/>
      <c r="P7" s="1"/>
      <c r="Q7" s="1">
        <f t="shared" si="0"/>
        <v>450</v>
      </c>
    </row>
    <row r="8" spans="1:17" outlineLevel="1" x14ac:dyDescent="0.2">
      <c r="A8" s="4"/>
      <c r="B8" s="4">
        <v>4790</v>
      </c>
      <c r="C8" s="5" t="s">
        <v>268</v>
      </c>
      <c r="D8" s="5" t="s">
        <v>235</v>
      </c>
      <c r="E8" s="1">
        <v>0</v>
      </c>
      <c r="F8" s="1">
        <v>0</v>
      </c>
      <c r="G8" s="1">
        <v>0</v>
      </c>
      <c r="H8" s="1">
        <v>-2581</v>
      </c>
      <c r="I8" s="1">
        <v>-300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/>
      <c r="P8" s="1"/>
      <c r="Q8" s="1">
        <f t="shared" si="0"/>
        <v>-2881</v>
      </c>
    </row>
    <row r="9" spans="1:17" outlineLevel="1" x14ac:dyDescent="0.2">
      <c r="A9" s="4"/>
      <c r="B9" s="4"/>
      <c r="C9" s="5" t="s">
        <v>48</v>
      </c>
      <c r="D9" s="5" t="s">
        <v>48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outlineLevel="1" x14ac:dyDescent="0.2">
      <c r="A10" s="4">
        <v>1040</v>
      </c>
      <c r="B10" s="4"/>
      <c r="C10" s="5" t="s">
        <v>49</v>
      </c>
      <c r="D10" s="5" t="s">
        <v>50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205490.87</v>
      </c>
      <c r="M10" s="1">
        <v>-2400.06</v>
      </c>
      <c r="N10" s="1">
        <v>486.44</v>
      </c>
      <c r="O10" s="1"/>
      <c r="P10" s="1"/>
      <c r="Q10" s="1">
        <f t="shared" ref="Q10:Q91" si="1">SUM(E10:P10)</f>
        <v>203577.25</v>
      </c>
    </row>
    <row r="11" spans="1:17" outlineLevel="1" x14ac:dyDescent="0.2">
      <c r="A11" s="4"/>
      <c r="B11" s="4">
        <v>4800</v>
      </c>
      <c r="C11" s="5" t="s">
        <v>269</v>
      </c>
      <c r="D11" s="5" t="s">
        <v>236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90810.68</v>
      </c>
      <c r="M11" s="1">
        <v>-2400.06</v>
      </c>
      <c r="N11" s="1">
        <v>486.44</v>
      </c>
      <c r="O11" s="1"/>
      <c r="P11" s="1"/>
      <c r="Q11" s="1">
        <f t="shared" si="1"/>
        <v>88897.06</v>
      </c>
    </row>
    <row r="12" spans="1:17" outlineLevel="1" x14ac:dyDescent="0.2">
      <c r="A12" s="4"/>
      <c r="B12" s="4">
        <v>4810</v>
      </c>
      <c r="C12" s="5" t="s">
        <v>270</v>
      </c>
      <c r="D12" s="5" t="s">
        <v>237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114680.19</v>
      </c>
      <c r="M12" s="1">
        <v>0</v>
      </c>
      <c r="N12" s="1">
        <v>0</v>
      </c>
      <c r="O12" s="1"/>
      <c r="P12" s="1"/>
      <c r="Q12" s="1">
        <f t="shared" si="1"/>
        <v>114680.19</v>
      </c>
    </row>
    <row r="13" spans="1:17" outlineLevel="1" x14ac:dyDescent="0.2">
      <c r="A13" s="4"/>
      <c r="B13" s="4"/>
      <c r="C13" s="5" t="s">
        <v>48</v>
      </c>
      <c r="D13" s="5" t="s">
        <v>48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outlineLevel="1" x14ac:dyDescent="0.2">
      <c r="A14" s="4">
        <v>1045</v>
      </c>
      <c r="B14" s="4"/>
      <c r="C14" s="5" t="s">
        <v>51</v>
      </c>
      <c r="D14" s="5" t="s">
        <v>52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2826.71</v>
      </c>
      <c r="O14" s="1"/>
      <c r="P14" s="1"/>
      <c r="Q14" s="1">
        <f t="shared" si="1"/>
        <v>2826.71</v>
      </c>
    </row>
    <row r="15" spans="1:17" outlineLevel="1" x14ac:dyDescent="0.2">
      <c r="A15" s="4"/>
      <c r="B15" s="4">
        <v>4825</v>
      </c>
      <c r="C15" s="5" t="s">
        <v>336</v>
      </c>
      <c r="D15" s="5" t="s">
        <v>332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2826.71</v>
      </c>
      <c r="O15" s="1"/>
      <c r="P15" s="1"/>
      <c r="Q15" s="1">
        <f t="shared" si="1"/>
        <v>2826.71</v>
      </c>
    </row>
    <row r="16" spans="1:17" outlineLevel="1" x14ac:dyDescent="0.2">
      <c r="A16" s="4"/>
      <c r="B16" s="4"/>
      <c r="C16" s="5" t="s">
        <v>48</v>
      </c>
      <c r="D16" s="5" t="s">
        <v>48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outlineLevel="1" x14ac:dyDescent="0.2">
      <c r="A17" s="4">
        <v>1051</v>
      </c>
      <c r="B17" s="4"/>
      <c r="C17" s="5" t="s">
        <v>53</v>
      </c>
      <c r="D17" s="5" t="s">
        <v>54</v>
      </c>
      <c r="E17" s="1">
        <v>0</v>
      </c>
      <c r="F17" s="1">
        <v>0</v>
      </c>
      <c r="G17" s="1">
        <v>0</v>
      </c>
      <c r="H17" s="1">
        <v>10624</v>
      </c>
      <c r="I17" s="1">
        <v>1200</v>
      </c>
      <c r="J17" s="1">
        <v>0</v>
      </c>
      <c r="K17" s="1">
        <v>3361.2</v>
      </c>
      <c r="L17" s="1">
        <v>208640.87</v>
      </c>
      <c r="M17" s="1">
        <v>-2400.06</v>
      </c>
      <c r="N17" s="1">
        <v>3313.15</v>
      </c>
      <c r="O17" s="1"/>
      <c r="P17" s="1"/>
      <c r="Q17" s="1">
        <f t="shared" si="1"/>
        <v>224739.16</v>
      </c>
    </row>
    <row r="18" spans="1:17" outlineLevel="1" x14ac:dyDescent="0.2">
      <c r="A18" s="4"/>
      <c r="B18" s="4"/>
      <c r="C18" s="5" t="s">
        <v>48</v>
      </c>
      <c r="D18" s="5" t="s">
        <v>48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outlineLevel="1" x14ac:dyDescent="0.2">
      <c r="A19" s="4">
        <v>1060</v>
      </c>
      <c r="B19" s="4"/>
      <c r="C19" s="5" t="s">
        <v>55</v>
      </c>
      <c r="D19" s="5" t="s">
        <v>56</v>
      </c>
      <c r="E19" s="1">
        <v>12966.85</v>
      </c>
      <c r="F19" s="1">
        <v>1038.8900000000001</v>
      </c>
      <c r="G19" s="1">
        <v>884.72</v>
      </c>
      <c r="H19" s="1">
        <v>31442.85</v>
      </c>
      <c r="I19" s="1">
        <v>2477.64</v>
      </c>
      <c r="J19" s="1">
        <v>988.73</v>
      </c>
      <c r="K19" s="1">
        <v>99246.27</v>
      </c>
      <c r="L19" s="1">
        <v>68150.27</v>
      </c>
      <c r="M19" s="1">
        <v>6111.49</v>
      </c>
      <c r="N19" s="1">
        <v>2529.29</v>
      </c>
      <c r="O19" s="1"/>
      <c r="P19" s="1"/>
      <c r="Q19" s="1">
        <f t="shared" si="1"/>
        <v>225837.00000000003</v>
      </c>
    </row>
    <row r="20" spans="1:17" outlineLevel="1" x14ac:dyDescent="0.2">
      <c r="A20" s="4"/>
      <c r="B20" s="4">
        <v>5100</v>
      </c>
      <c r="C20" s="5" t="s">
        <v>57</v>
      </c>
      <c r="D20" s="5" t="s">
        <v>58</v>
      </c>
      <c r="E20" s="1">
        <v>787.45</v>
      </c>
      <c r="F20" s="1">
        <v>1038.8900000000001</v>
      </c>
      <c r="G20" s="1">
        <v>886.56</v>
      </c>
      <c r="H20" s="1">
        <v>23682.25</v>
      </c>
      <c r="I20" s="1">
        <v>0</v>
      </c>
      <c r="J20" s="1">
        <v>0</v>
      </c>
      <c r="K20" s="1">
        <v>1459</v>
      </c>
      <c r="L20" s="1">
        <v>0</v>
      </c>
      <c r="M20" s="1">
        <v>0</v>
      </c>
      <c r="N20" s="1">
        <v>0</v>
      </c>
      <c r="O20" s="1"/>
      <c r="P20" s="1"/>
      <c r="Q20" s="1">
        <f t="shared" si="1"/>
        <v>27854.15</v>
      </c>
    </row>
    <row r="21" spans="1:17" outlineLevel="1" x14ac:dyDescent="0.2">
      <c r="A21" s="4"/>
      <c r="B21" s="4">
        <v>5400</v>
      </c>
      <c r="C21" s="5" t="s">
        <v>271</v>
      </c>
      <c r="D21" s="5" t="s">
        <v>238</v>
      </c>
      <c r="E21" s="1">
        <v>11556</v>
      </c>
      <c r="F21" s="1">
        <v>0</v>
      </c>
      <c r="G21" s="1">
        <v>0</v>
      </c>
      <c r="H21" s="1">
        <v>5039.8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1868</v>
      </c>
      <c r="O21" s="1"/>
      <c r="P21" s="1"/>
      <c r="Q21" s="1">
        <f t="shared" si="1"/>
        <v>18463.8</v>
      </c>
    </row>
    <row r="22" spans="1:17" outlineLevel="1" x14ac:dyDescent="0.2">
      <c r="A22" s="4"/>
      <c r="B22" s="4">
        <v>5730</v>
      </c>
      <c r="C22" s="5" t="s">
        <v>272</v>
      </c>
      <c r="D22" s="5" t="s">
        <v>239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-38.67</v>
      </c>
      <c r="N22" s="1">
        <v>38.67</v>
      </c>
      <c r="O22" s="1"/>
      <c r="P22" s="1"/>
      <c r="Q22" s="1">
        <f t="shared" si="1"/>
        <v>0</v>
      </c>
    </row>
    <row r="23" spans="1:17" outlineLevel="1" x14ac:dyDescent="0.2">
      <c r="A23" s="4"/>
      <c r="B23" s="4">
        <v>5736</v>
      </c>
      <c r="C23" s="5" t="s">
        <v>273</v>
      </c>
      <c r="D23" s="5" t="s">
        <v>59</v>
      </c>
      <c r="E23" s="1">
        <v>0</v>
      </c>
      <c r="F23" s="1">
        <v>0</v>
      </c>
      <c r="G23" s="1">
        <v>-1.84</v>
      </c>
      <c r="H23" s="1">
        <v>-6.44</v>
      </c>
      <c r="I23" s="1">
        <v>0</v>
      </c>
      <c r="J23" s="1">
        <v>-6.07</v>
      </c>
      <c r="K23" s="1">
        <v>-5.53</v>
      </c>
      <c r="L23" s="1">
        <v>-17.149999999999999</v>
      </c>
      <c r="M23" s="1">
        <v>-1.64</v>
      </c>
      <c r="N23" s="1">
        <v>38.67</v>
      </c>
      <c r="O23" s="1"/>
      <c r="P23" s="1"/>
      <c r="Q23" s="1">
        <f t="shared" si="1"/>
        <v>0</v>
      </c>
    </row>
    <row r="24" spans="1:17" outlineLevel="1" x14ac:dyDescent="0.2">
      <c r="A24" s="4"/>
      <c r="B24" s="4">
        <v>5800</v>
      </c>
      <c r="C24" s="5" t="s">
        <v>60</v>
      </c>
      <c r="D24" s="5" t="s">
        <v>61</v>
      </c>
      <c r="E24" s="1">
        <v>623.4</v>
      </c>
      <c r="F24" s="1">
        <v>0</v>
      </c>
      <c r="G24" s="1">
        <v>0</v>
      </c>
      <c r="H24" s="1">
        <v>2727.24</v>
      </c>
      <c r="I24" s="1">
        <v>719.85</v>
      </c>
      <c r="J24" s="1">
        <v>994.8</v>
      </c>
      <c r="K24" s="1">
        <v>888.7</v>
      </c>
      <c r="L24" s="1">
        <v>644.20000000000005</v>
      </c>
      <c r="M24" s="1">
        <v>541.79999999999995</v>
      </c>
      <c r="N24" s="1">
        <v>583.95000000000005</v>
      </c>
      <c r="O24" s="1"/>
      <c r="P24" s="1"/>
      <c r="Q24" s="1">
        <f t="shared" si="1"/>
        <v>7723.94</v>
      </c>
    </row>
    <row r="25" spans="1:17" outlineLevel="1" x14ac:dyDescent="0.2">
      <c r="A25" s="4"/>
      <c r="B25" s="4">
        <v>5840</v>
      </c>
      <c r="C25" s="5" t="s">
        <v>274</v>
      </c>
      <c r="D25" s="5" t="s">
        <v>240</v>
      </c>
      <c r="E25" s="1">
        <v>0</v>
      </c>
      <c r="F25" s="1">
        <v>0</v>
      </c>
      <c r="G25" s="1">
        <v>0</v>
      </c>
      <c r="H25" s="1">
        <v>0</v>
      </c>
      <c r="I25" s="1">
        <v>1757.79</v>
      </c>
      <c r="J25" s="1">
        <v>0</v>
      </c>
      <c r="K25" s="1">
        <v>12.5</v>
      </c>
      <c r="L25" s="1">
        <v>149.01</v>
      </c>
      <c r="M25" s="1">
        <v>0</v>
      </c>
      <c r="N25" s="1">
        <v>0</v>
      </c>
      <c r="O25" s="1"/>
      <c r="P25" s="1"/>
      <c r="Q25" s="1">
        <f t="shared" si="1"/>
        <v>1919.3</v>
      </c>
    </row>
    <row r="26" spans="1:17" outlineLevel="1" x14ac:dyDescent="0.2">
      <c r="A26" s="4"/>
      <c r="B26" s="4">
        <v>5880</v>
      </c>
      <c r="C26" s="5" t="s">
        <v>275</v>
      </c>
      <c r="D26" s="5" t="s">
        <v>241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67374.210000000006</v>
      </c>
      <c r="M26" s="1">
        <v>5610</v>
      </c>
      <c r="N26" s="1">
        <v>0</v>
      </c>
      <c r="O26" s="1"/>
      <c r="P26" s="1"/>
      <c r="Q26" s="1">
        <f t="shared" si="1"/>
        <v>72984.210000000006</v>
      </c>
    </row>
    <row r="27" spans="1:17" outlineLevel="1" x14ac:dyDescent="0.2">
      <c r="A27" s="4"/>
      <c r="B27" s="4">
        <v>5900</v>
      </c>
      <c r="C27" s="5" t="s">
        <v>62</v>
      </c>
      <c r="D27" s="5" t="s">
        <v>63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96891.6</v>
      </c>
      <c r="L27" s="1">
        <v>0</v>
      </c>
      <c r="M27" s="1">
        <v>0</v>
      </c>
      <c r="N27" s="1">
        <v>0</v>
      </c>
      <c r="O27" s="1"/>
      <c r="P27" s="1"/>
      <c r="Q27" s="1">
        <f t="shared" si="1"/>
        <v>96891.6</v>
      </c>
    </row>
    <row r="28" spans="1:17" outlineLevel="1" x14ac:dyDescent="0.2">
      <c r="A28" s="4"/>
      <c r="B28" s="4"/>
      <c r="C28" s="5" t="s">
        <v>48</v>
      </c>
      <c r="D28" s="5" t="s">
        <v>48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outlineLevel="1" x14ac:dyDescent="0.2">
      <c r="A29" s="4">
        <v>1080</v>
      </c>
      <c r="B29" s="4"/>
      <c r="C29" s="5" t="s">
        <v>10</v>
      </c>
      <c r="D29" s="5" t="s">
        <v>64</v>
      </c>
      <c r="E29" s="1">
        <v>-12966.85</v>
      </c>
      <c r="F29" s="1">
        <v>-1038.8900000000001</v>
      </c>
      <c r="G29" s="1">
        <v>-884.72</v>
      </c>
      <c r="H29" s="1">
        <v>-20818.849999999999</v>
      </c>
      <c r="I29" s="1">
        <v>-1277.6400000000001</v>
      </c>
      <c r="J29" s="1">
        <v>-988.73</v>
      </c>
      <c r="K29" s="1">
        <v>-95885.07</v>
      </c>
      <c r="L29" s="1">
        <v>140490.6</v>
      </c>
      <c r="M29" s="1">
        <v>-8511.5499999999993</v>
      </c>
      <c r="N29" s="1">
        <v>783.86</v>
      </c>
      <c r="O29" s="1"/>
      <c r="P29" s="1"/>
      <c r="Q29" s="1">
        <f t="shared" si="1"/>
        <v>-1097.8399999999933</v>
      </c>
    </row>
    <row r="30" spans="1:17" outlineLevel="1" x14ac:dyDescent="0.2">
      <c r="A30" s="4"/>
      <c r="B30" s="4"/>
      <c r="C30" s="5" t="s">
        <v>48</v>
      </c>
      <c r="D30" s="5" t="s">
        <v>48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outlineLevel="1" x14ac:dyDescent="0.2">
      <c r="A31" s="4">
        <v>1090</v>
      </c>
      <c r="B31" s="4"/>
      <c r="C31" s="5" t="s">
        <v>65</v>
      </c>
      <c r="D31" s="5" t="s">
        <v>66</v>
      </c>
      <c r="E31" s="1">
        <v>0</v>
      </c>
      <c r="F31" s="1">
        <v>0</v>
      </c>
      <c r="G31" s="1">
        <v>0</v>
      </c>
      <c r="H31" s="1">
        <v>0</v>
      </c>
      <c r="I31" s="1">
        <v>860.84</v>
      </c>
      <c r="J31" s="1">
        <v>1127.18</v>
      </c>
      <c r="K31" s="1">
        <v>406.47</v>
      </c>
      <c r="L31" s="1">
        <v>0</v>
      </c>
      <c r="M31" s="1">
        <v>0.96</v>
      </c>
      <c r="N31" s="1">
        <v>0</v>
      </c>
      <c r="O31" s="1"/>
      <c r="P31" s="1"/>
      <c r="Q31" s="1">
        <f t="shared" si="1"/>
        <v>2395.4499999999998</v>
      </c>
    </row>
    <row r="32" spans="1:17" outlineLevel="1" x14ac:dyDescent="0.2">
      <c r="A32" s="4"/>
      <c r="B32" s="4">
        <v>4840</v>
      </c>
      <c r="C32" s="5" t="s">
        <v>67</v>
      </c>
      <c r="D32" s="5" t="s">
        <v>68</v>
      </c>
      <c r="E32" s="1">
        <v>0</v>
      </c>
      <c r="F32" s="1">
        <v>0</v>
      </c>
      <c r="G32" s="1">
        <v>0</v>
      </c>
      <c r="H32" s="1">
        <v>0</v>
      </c>
      <c r="I32" s="1">
        <v>860.84</v>
      </c>
      <c r="J32" s="1">
        <v>1127.18</v>
      </c>
      <c r="K32" s="1">
        <v>406.47</v>
      </c>
      <c r="L32" s="1">
        <v>0</v>
      </c>
      <c r="M32" s="1">
        <v>0.96</v>
      </c>
      <c r="N32" s="1">
        <v>0</v>
      </c>
      <c r="O32" s="1"/>
      <c r="P32" s="1"/>
      <c r="Q32" s="1">
        <f t="shared" si="1"/>
        <v>2395.4499999999998</v>
      </c>
    </row>
    <row r="33" spans="1:17" outlineLevel="1" x14ac:dyDescent="0.2">
      <c r="A33" s="4"/>
      <c r="B33" s="4"/>
      <c r="C33" s="5" t="s">
        <v>48</v>
      </c>
      <c r="D33" s="5" t="s">
        <v>48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outlineLevel="1" x14ac:dyDescent="0.2">
      <c r="A34" s="4">
        <v>1092</v>
      </c>
      <c r="B34" s="4"/>
      <c r="C34" s="5" t="s">
        <v>69</v>
      </c>
      <c r="D34" s="5" t="s">
        <v>70</v>
      </c>
      <c r="E34" s="1">
        <v>-12966.85</v>
      </c>
      <c r="F34" s="1">
        <v>-1038.8900000000001</v>
      </c>
      <c r="G34" s="1">
        <v>-884.72</v>
      </c>
      <c r="H34" s="1">
        <v>-20818.849999999999</v>
      </c>
      <c r="I34" s="1">
        <v>-416.8</v>
      </c>
      <c r="J34" s="1">
        <v>138.44999999999999</v>
      </c>
      <c r="K34" s="1">
        <v>-95478.6</v>
      </c>
      <c r="L34" s="1">
        <v>140490.6</v>
      </c>
      <c r="M34" s="1">
        <v>-8510.59</v>
      </c>
      <c r="N34" s="1">
        <v>783.86</v>
      </c>
      <c r="O34" s="1"/>
      <c r="P34" s="1"/>
      <c r="Q34" s="1">
        <f t="shared" si="1"/>
        <v>1297.6099999999965</v>
      </c>
    </row>
    <row r="35" spans="1:17" outlineLevel="1" x14ac:dyDescent="0.2">
      <c r="A35" s="4"/>
      <c r="B35" s="4"/>
      <c r="C35" s="5" t="s">
        <v>48</v>
      </c>
      <c r="D35" s="5" t="s">
        <v>48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outlineLevel="1" x14ac:dyDescent="0.2">
      <c r="A36" s="4">
        <v>1094</v>
      </c>
      <c r="B36" s="4"/>
      <c r="C36" s="5" t="s">
        <v>71</v>
      </c>
      <c r="D36" s="5" t="s">
        <v>72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>
        <f t="shared" si="1"/>
        <v>0</v>
      </c>
    </row>
    <row r="37" spans="1:17" outlineLevel="1" x14ac:dyDescent="0.2">
      <c r="A37" s="4"/>
      <c r="B37" s="4"/>
      <c r="C37" s="5" t="s">
        <v>48</v>
      </c>
      <c r="D37" s="5" t="s">
        <v>48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outlineLevel="1" x14ac:dyDescent="0.2">
      <c r="A38" s="4">
        <v>1100</v>
      </c>
      <c r="B38" s="4"/>
      <c r="C38" s="5" t="s">
        <v>73</v>
      </c>
      <c r="D38" s="5" t="s">
        <v>74</v>
      </c>
      <c r="E38" s="1">
        <v>77257.710000000006</v>
      </c>
      <c r="F38" s="1">
        <v>87271.32</v>
      </c>
      <c r="G38" s="1">
        <v>78437.14</v>
      </c>
      <c r="H38" s="1">
        <v>75886.84</v>
      </c>
      <c r="I38" s="1">
        <v>92056.7</v>
      </c>
      <c r="J38" s="1">
        <v>83582.34</v>
      </c>
      <c r="K38" s="1">
        <v>87178.45</v>
      </c>
      <c r="L38" s="1">
        <v>87974.7</v>
      </c>
      <c r="M38" s="1">
        <v>101462</v>
      </c>
      <c r="N38" s="1">
        <v>103623.79</v>
      </c>
      <c r="O38" s="1"/>
      <c r="P38" s="1"/>
      <c r="Q38" s="1">
        <f t="shared" si="1"/>
        <v>874730.99</v>
      </c>
    </row>
    <row r="39" spans="1:17" outlineLevel="1" x14ac:dyDescent="0.2">
      <c r="A39" s="4"/>
      <c r="B39" s="4">
        <v>6020</v>
      </c>
      <c r="C39" s="5" t="s">
        <v>75</v>
      </c>
      <c r="D39" s="5" t="s">
        <v>76</v>
      </c>
      <c r="E39" s="1">
        <v>52251.94</v>
      </c>
      <c r="F39" s="1">
        <v>60010.33</v>
      </c>
      <c r="G39" s="1">
        <v>58149.66</v>
      </c>
      <c r="H39" s="1">
        <v>59036.63</v>
      </c>
      <c r="I39" s="1">
        <v>69376.75</v>
      </c>
      <c r="J39" s="1">
        <v>64085.9</v>
      </c>
      <c r="K39" s="1">
        <v>62286.15</v>
      </c>
      <c r="L39" s="1">
        <v>63269.75</v>
      </c>
      <c r="M39" s="1">
        <v>73549.75</v>
      </c>
      <c r="N39" s="1">
        <v>74188.55</v>
      </c>
      <c r="O39" s="1"/>
      <c r="P39" s="1"/>
      <c r="Q39" s="1">
        <f t="shared" si="1"/>
        <v>636205.41000000015</v>
      </c>
    </row>
    <row r="40" spans="1:17" outlineLevel="1" x14ac:dyDescent="0.2">
      <c r="A40" s="4"/>
      <c r="B40" s="4">
        <v>6027</v>
      </c>
      <c r="C40" s="5" t="s">
        <v>77</v>
      </c>
      <c r="D40" s="5" t="s">
        <v>78</v>
      </c>
      <c r="E40" s="1">
        <v>10840</v>
      </c>
      <c r="F40" s="1">
        <v>10840</v>
      </c>
      <c r="G40" s="1">
        <v>10840</v>
      </c>
      <c r="H40" s="1">
        <v>10840</v>
      </c>
      <c r="I40" s="1">
        <v>10840</v>
      </c>
      <c r="J40" s="1">
        <v>10840</v>
      </c>
      <c r="K40" s="1">
        <v>10840</v>
      </c>
      <c r="L40" s="1">
        <v>10840</v>
      </c>
      <c r="M40" s="1">
        <v>10840</v>
      </c>
      <c r="N40" s="1">
        <v>10840</v>
      </c>
      <c r="O40" s="1"/>
      <c r="P40" s="1"/>
      <c r="Q40" s="1">
        <f t="shared" si="1"/>
        <v>108400</v>
      </c>
    </row>
    <row r="41" spans="1:17" outlineLevel="1" x14ac:dyDescent="0.2">
      <c r="A41" s="4"/>
      <c r="B41" s="4">
        <v>6036</v>
      </c>
      <c r="C41" s="5" t="s">
        <v>79</v>
      </c>
      <c r="D41" s="5" t="s">
        <v>80</v>
      </c>
      <c r="E41" s="1">
        <v>0</v>
      </c>
      <c r="F41" s="1">
        <v>34.979999999999997</v>
      </c>
      <c r="G41" s="1">
        <v>11.02</v>
      </c>
      <c r="H41" s="1">
        <v>15.69</v>
      </c>
      <c r="I41" s="1">
        <v>12.16</v>
      </c>
      <c r="J41" s="1">
        <v>14.2</v>
      </c>
      <c r="K41" s="1">
        <v>14.73</v>
      </c>
      <c r="L41" s="1">
        <v>35.25</v>
      </c>
      <c r="M41" s="1">
        <v>16.05</v>
      </c>
      <c r="N41" s="1">
        <v>28.82</v>
      </c>
      <c r="O41" s="1"/>
      <c r="P41" s="1"/>
      <c r="Q41" s="1">
        <f t="shared" si="1"/>
        <v>182.9</v>
      </c>
    </row>
    <row r="42" spans="1:17" outlineLevel="1" x14ac:dyDescent="0.2">
      <c r="A42" s="4"/>
      <c r="B42" s="4">
        <v>6039</v>
      </c>
      <c r="C42" s="5" t="s">
        <v>81</v>
      </c>
      <c r="D42" s="5" t="s">
        <v>82</v>
      </c>
      <c r="E42" s="1">
        <v>0</v>
      </c>
      <c r="F42" s="1">
        <v>-232.3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/>
      <c r="P42" s="1"/>
      <c r="Q42" s="1">
        <f t="shared" si="1"/>
        <v>-232.3</v>
      </c>
    </row>
    <row r="43" spans="1:17" outlineLevel="1" x14ac:dyDescent="0.2">
      <c r="A43" s="4"/>
      <c r="B43" s="4">
        <v>6070</v>
      </c>
      <c r="C43" s="5" t="s">
        <v>276</v>
      </c>
      <c r="D43" s="5" t="s">
        <v>242</v>
      </c>
      <c r="E43" s="1">
        <v>0</v>
      </c>
      <c r="F43" s="1">
        <v>-2859.78</v>
      </c>
      <c r="G43" s="1">
        <v>-6503.2</v>
      </c>
      <c r="H43" s="1">
        <v>-3781.78</v>
      </c>
      <c r="I43" s="1">
        <v>-4008.35</v>
      </c>
      <c r="J43" s="1">
        <v>-5613.6</v>
      </c>
      <c r="K43" s="1">
        <v>-2606.6799999999998</v>
      </c>
      <c r="L43" s="1">
        <v>-1260</v>
      </c>
      <c r="M43" s="1">
        <v>-394.35</v>
      </c>
      <c r="N43" s="1">
        <v>-868</v>
      </c>
      <c r="O43" s="1"/>
      <c r="P43" s="1"/>
      <c r="Q43" s="1">
        <f t="shared" si="1"/>
        <v>-27895.739999999998</v>
      </c>
    </row>
    <row r="44" spans="1:17" outlineLevel="1" x14ac:dyDescent="0.2">
      <c r="A44" s="4"/>
      <c r="B44" s="4">
        <v>6110</v>
      </c>
      <c r="C44" s="5" t="s">
        <v>277</v>
      </c>
      <c r="D44" s="5" t="s">
        <v>84</v>
      </c>
      <c r="E44" s="1">
        <v>0</v>
      </c>
      <c r="F44" s="1">
        <v>0</v>
      </c>
      <c r="G44" s="1">
        <v>0</v>
      </c>
      <c r="H44" s="1">
        <v>-3015.36</v>
      </c>
      <c r="I44" s="1">
        <v>-1507.68</v>
      </c>
      <c r="J44" s="1">
        <v>-1507.68</v>
      </c>
      <c r="K44" s="1">
        <v>0</v>
      </c>
      <c r="L44" s="1">
        <v>-1507.68</v>
      </c>
      <c r="M44" s="1">
        <v>0</v>
      </c>
      <c r="N44" s="1">
        <v>0</v>
      </c>
      <c r="O44" s="1"/>
      <c r="P44" s="1"/>
      <c r="Q44" s="1">
        <f t="shared" si="1"/>
        <v>-7538.4000000000005</v>
      </c>
    </row>
    <row r="45" spans="1:17" outlineLevel="1" x14ac:dyDescent="0.2">
      <c r="A45" s="4"/>
      <c r="B45" s="4">
        <v>6120</v>
      </c>
      <c r="C45" s="5" t="s">
        <v>83</v>
      </c>
      <c r="D45" s="5" t="s">
        <v>85</v>
      </c>
      <c r="E45" s="1">
        <v>12782.04</v>
      </c>
      <c r="F45" s="1">
        <v>17966.03</v>
      </c>
      <c r="G45" s="1">
        <v>14117.75</v>
      </c>
      <c r="H45" s="1">
        <v>13952.79</v>
      </c>
      <c r="I45" s="1">
        <v>16491.53</v>
      </c>
      <c r="J45" s="1">
        <v>14912.61</v>
      </c>
      <c r="K45" s="1">
        <v>15292.21</v>
      </c>
      <c r="L45" s="1">
        <v>15594.45</v>
      </c>
      <c r="M45" s="1">
        <v>16436.939999999999</v>
      </c>
      <c r="N45" s="1">
        <v>17659.3</v>
      </c>
      <c r="O45" s="1"/>
      <c r="P45" s="1"/>
      <c r="Q45" s="1">
        <f t="shared" si="1"/>
        <v>155205.64999999997</v>
      </c>
    </row>
    <row r="46" spans="1:17" outlineLevel="1" x14ac:dyDescent="0.2">
      <c r="A46" s="4"/>
      <c r="B46" s="4">
        <v>6130</v>
      </c>
      <c r="C46" s="5" t="s">
        <v>86</v>
      </c>
      <c r="D46" s="5" t="s">
        <v>87</v>
      </c>
      <c r="E46" s="1">
        <v>179.73</v>
      </c>
      <c r="F46" s="1">
        <v>308.06</v>
      </c>
      <c r="G46" s="1">
        <v>295.91000000000003</v>
      </c>
      <c r="H46" s="1">
        <v>42.87</v>
      </c>
      <c r="I46" s="1">
        <v>89.29</v>
      </c>
      <c r="J46" s="1">
        <v>87.91</v>
      </c>
      <c r="K46" s="1">
        <v>439.04</v>
      </c>
      <c r="L46" s="1">
        <v>89.93</v>
      </c>
      <c r="M46" s="1">
        <v>100.61</v>
      </c>
      <c r="N46" s="1">
        <v>262.12</v>
      </c>
      <c r="O46" s="1"/>
      <c r="P46" s="1"/>
      <c r="Q46" s="1">
        <f t="shared" si="1"/>
        <v>1895.4699999999998</v>
      </c>
    </row>
    <row r="47" spans="1:17" outlineLevel="1" x14ac:dyDescent="0.2">
      <c r="A47" s="4"/>
      <c r="B47" s="4">
        <v>6140</v>
      </c>
      <c r="C47" s="5" t="s">
        <v>88</v>
      </c>
      <c r="D47" s="5" t="s">
        <v>89</v>
      </c>
      <c r="E47" s="1">
        <v>1204</v>
      </c>
      <c r="F47" s="1">
        <v>1204</v>
      </c>
      <c r="G47" s="1">
        <v>1526</v>
      </c>
      <c r="H47" s="1">
        <v>-1204</v>
      </c>
      <c r="I47" s="1">
        <v>763</v>
      </c>
      <c r="J47" s="1">
        <v>763</v>
      </c>
      <c r="K47" s="1">
        <v>913</v>
      </c>
      <c r="L47" s="1">
        <v>913</v>
      </c>
      <c r="M47" s="1">
        <v>913</v>
      </c>
      <c r="N47" s="1">
        <v>1513</v>
      </c>
      <c r="O47" s="1"/>
      <c r="P47" s="1"/>
      <c r="Q47" s="1">
        <f t="shared" si="1"/>
        <v>8508</v>
      </c>
    </row>
    <row r="48" spans="1:17" outlineLevel="1" x14ac:dyDescent="0.2">
      <c r="A48" s="4"/>
      <c r="B48" s="4"/>
      <c r="C48" s="5" t="s">
        <v>48</v>
      </c>
      <c r="D48" s="5" t="s">
        <v>48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outlineLevel="1" x14ac:dyDescent="0.2">
      <c r="A49" s="4">
        <v>1120</v>
      </c>
      <c r="B49" s="4"/>
      <c r="C49" s="5" t="s">
        <v>90</v>
      </c>
      <c r="D49" s="5" t="s">
        <v>91</v>
      </c>
      <c r="E49" s="1">
        <v>896.4</v>
      </c>
      <c r="F49" s="1">
        <v>898.84</v>
      </c>
      <c r="G49" s="1">
        <v>903.79</v>
      </c>
      <c r="H49" s="1">
        <v>896.4</v>
      </c>
      <c r="I49" s="1">
        <v>896.4</v>
      </c>
      <c r="J49" s="1">
        <v>896.4</v>
      </c>
      <c r="K49" s="1">
        <v>896.4</v>
      </c>
      <c r="L49" s="1">
        <v>902.2</v>
      </c>
      <c r="M49" s="1">
        <v>896.4</v>
      </c>
      <c r="N49" s="1">
        <v>896.4</v>
      </c>
      <c r="O49" s="1"/>
      <c r="P49" s="1"/>
      <c r="Q49" s="1">
        <f t="shared" si="1"/>
        <v>8979.6299999999992</v>
      </c>
    </row>
    <row r="50" spans="1:17" outlineLevel="1" x14ac:dyDescent="0.2">
      <c r="A50" s="4"/>
      <c r="B50" s="4">
        <v>6310</v>
      </c>
      <c r="C50" s="5" t="s">
        <v>278</v>
      </c>
      <c r="D50" s="5" t="s">
        <v>243</v>
      </c>
      <c r="E50" s="1">
        <v>896.4</v>
      </c>
      <c r="F50" s="1">
        <v>896.4</v>
      </c>
      <c r="G50" s="1">
        <v>896.4</v>
      </c>
      <c r="H50" s="1">
        <v>896.4</v>
      </c>
      <c r="I50" s="1">
        <v>896.4</v>
      </c>
      <c r="J50" s="1">
        <v>896.4</v>
      </c>
      <c r="K50" s="1">
        <v>896.4</v>
      </c>
      <c r="L50" s="1">
        <v>896.4</v>
      </c>
      <c r="M50" s="1">
        <v>896.4</v>
      </c>
      <c r="N50" s="1">
        <v>896.4</v>
      </c>
      <c r="O50" s="1"/>
      <c r="P50" s="1"/>
      <c r="Q50" s="1">
        <f t="shared" si="1"/>
        <v>8963.9999999999982</v>
      </c>
    </row>
    <row r="51" spans="1:17" outlineLevel="1" x14ac:dyDescent="0.2">
      <c r="A51" s="4"/>
      <c r="B51" s="4">
        <v>6330</v>
      </c>
      <c r="C51" s="5" t="s">
        <v>279</v>
      </c>
      <c r="D51" s="5" t="s">
        <v>244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5.8</v>
      </c>
      <c r="M51" s="1">
        <v>0</v>
      </c>
      <c r="N51" s="1">
        <v>0</v>
      </c>
      <c r="O51" s="1"/>
      <c r="P51" s="1"/>
      <c r="Q51" s="1">
        <f t="shared" si="1"/>
        <v>5.8</v>
      </c>
    </row>
    <row r="52" spans="1:17" outlineLevel="1" x14ac:dyDescent="0.2">
      <c r="A52" s="4"/>
      <c r="B52" s="4">
        <v>6335</v>
      </c>
      <c r="C52" s="5" t="s">
        <v>280</v>
      </c>
      <c r="D52" s="5" t="s">
        <v>245</v>
      </c>
      <c r="E52" s="1">
        <v>0</v>
      </c>
      <c r="F52" s="1">
        <v>2.44</v>
      </c>
      <c r="G52" s="1">
        <v>7.39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/>
      <c r="P52" s="1"/>
      <c r="Q52" s="1">
        <f t="shared" si="1"/>
        <v>9.83</v>
      </c>
    </row>
    <row r="53" spans="1:17" outlineLevel="1" x14ac:dyDescent="0.2">
      <c r="A53" s="4"/>
      <c r="B53" s="4"/>
      <c r="C53" s="5" t="s">
        <v>48</v>
      </c>
      <c r="D53" s="5" t="s">
        <v>48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outlineLevel="1" x14ac:dyDescent="0.2">
      <c r="A54" s="4">
        <v>1140</v>
      </c>
      <c r="B54" s="4"/>
      <c r="C54" s="5" t="s">
        <v>92</v>
      </c>
      <c r="D54" s="5" t="s">
        <v>93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>
        <f t="shared" si="1"/>
        <v>0</v>
      </c>
    </row>
    <row r="55" spans="1:17" outlineLevel="1" x14ac:dyDescent="0.2">
      <c r="A55" s="4"/>
      <c r="B55" s="4"/>
      <c r="C55" s="5" t="s">
        <v>48</v>
      </c>
      <c r="D55" s="5" t="s">
        <v>48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outlineLevel="1" x14ac:dyDescent="0.2">
      <c r="A56" s="4">
        <v>1150</v>
      </c>
      <c r="B56" s="4"/>
      <c r="C56" s="5" t="s">
        <v>94</v>
      </c>
      <c r="D56" s="5" t="s">
        <v>95</v>
      </c>
      <c r="E56" s="1">
        <v>-259.5</v>
      </c>
      <c r="F56" s="1">
        <v>322.88</v>
      </c>
      <c r="G56" s="1">
        <v>557.24</v>
      </c>
      <c r="H56" s="1">
        <v>623.88</v>
      </c>
      <c r="I56" s="1">
        <v>340.88</v>
      </c>
      <c r="J56" s="1">
        <v>359.24</v>
      </c>
      <c r="K56" s="1">
        <v>360.46</v>
      </c>
      <c r="L56" s="1">
        <v>360.46</v>
      </c>
      <c r="M56" s="1">
        <v>360.82</v>
      </c>
      <c r="N56" s="1">
        <v>769.37</v>
      </c>
      <c r="O56" s="1"/>
      <c r="P56" s="1"/>
      <c r="Q56" s="1">
        <f t="shared" si="1"/>
        <v>3795.73</v>
      </c>
    </row>
    <row r="57" spans="1:17" outlineLevel="1" x14ac:dyDescent="0.2">
      <c r="A57" s="4"/>
      <c r="B57" s="4">
        <v>6400</v>
      </c>
      <c r="C57" s="5" t="s">
        <v>96</v>
      </c>
      <c r="D57" s="5" t="s">
        <v>97</v>
      </c>
      <c r="E57" s="1">
        <v>-509.5</v>
      </c>
      <c r="F57" s="1">
        <v>322.88</v>
      </c>
      <c r="G57" s="1">
        <v>322.88</v>
      </c>
      <c r="H57" s="1">
        <v>623.88</v>
      </c>
      <c r="I57" s="1">
        <v>322.88</v>
      </c>
      <c r="J57" s="1">
        <v>322.88</v>
      </c>
      <c r="K57" s="1">
        <v>342.46</v>
      </c>
      <c r="L57" s="1">
        <v>342.46</v>
      </c>
      <c r="M57" s="1">
        <v>342.46</v>
      </c>
      <c r="N57" s="1">
        <v>769.37</v>
      </c>
      <c r="O57" s="1"/>
      <c r="P57" s="1"/>
      <c r="Q57" s="1">
        <f t="shared" si="1"/>
        <v>3202.65</v>
      </c>
    </row>
    <row r="58" spans="1:17" outlineLevel="1" x14ac:dyDescent="0.2">
      <c r="A58" s="4"/>
      <c r="B58" s="4">
        <v>6420</v>
      </c>
      <c r="C58" s="5" t="s">
        <v>98</v>
      </c>
      <c r="D58" s="5" t="s">
        <v>99</v>
      </c>
      <c r="E58" s="1">
        <v>250</v>
      </c>
      <c r="F58" s="1">
        <v>0</v>
      </c>
      <c r="G58" s="1">
        <v>180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/>
      <c r="P58" s="1"/>
      <c r="Q58" s="1">
        <f>SUM(E58:P58)</f>
        <v>430</v>
      </c>
    </row>
    <row r="59" spans="1:17" outlineLevel="1" x14ac:dyDescent="0.2">
      <c r="A59" s="4"/>
      <c r="B59" s="4">
        <v>6430</v>
      </c>
      <c r="C59" s="5" t="s">
        <v>100</v>
      </c>
      <c r="D59" s="5" t="s">
        <v>101</v>
      </c>
      <c r="E59" s="1">
        <v>0</v>
      </c>
      <c r="F59" s="1">
        <v>0</v>
      </c>
      <c r="G59" s="1">
        <v>54.36</v>
      </c>
      <c r="H59" s="1">
        <v>0</v>
      </c>
      <c r="I59" s="1">
        <v>18</v>
      </c>
      <c r="J59" s="1">
        <v>36.36</v>
      </c>
      <c r="K59" s="1">
        <v>18</v>
      </c>
      <c r="L59" s="1">
        <v>18</v>
      </c>
      <c r="M59" s="1">
        <v>18.36</v>
      </c>
      <c r="N59" s="1">
        <v>0</v>
      </c>
      <c r="O59" s="1"/>
      <c r="P59" s="1"/>
      <c r="Q59" s="1">
        <f>SUM(E59:P59)</f>
        <v>163.07999999999998</v>
      </c>
    </row>
    <row r="60" spans="1:17" outlineLevel="1" x14ac:dyDescent="0.2">
      <c r="A60" s="4"/>
      <c r="B60" s="4"/>
      <c r="C60" s="5" t="s">
        <v>48</v>
      </c>
      <c r="D60" s="5" t="s">
        <v>48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 outlineLevel="1" x14ac:dyDescent="0.2">
      <c r="A61" s="4">
        <v>1160</v>
      </c>
      <c r="B61" s="4"/>
      <c r="C61" s="5" t="s">
        <v>102</v>
      </c>
      <c r="D61" s="5" t="s">
        <v>103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>
        <f t="shared" si="1"/>
        <v>0</v>
      </c>
    </row>
    <row r="62" spans="1:17" outlineLevel="1" x14ac:dyDescent="0.2">
      <c r="A62" s="4"/>
      <c r="B62" s="4"/>
      <c r="C62" s="5" t="s">
        <v>48</v>
      </c>
      <c r="D62" s="5" t="s">
        <v>48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outlineLevel="1" x14ac:dyDescent="0.2">
      <c r="A63" s="4">
        <v>1180</v>
      </c>
      <c r="B63" s="4"/>
      <c r="C63" s="5" t="s">
        <v>104</v>
      </c>
      <c r="D63" s="5" t="s">
        <v>105</v>
      </c>
      <c r="E63" s="1">
        <v>0</v>
      </c>
      <c r="F63" s="1">
        <v>345.73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/>
      <c r="P63" s="1"/>
      <c r="Q63" s="1">
        <f t="shared" si="1"/>
        <v>345.73</v>
      </c>
    </row>
    <row r="64" spans="1:17" outlineLevel="1" x14ac:dyDescent="0.2">
      <c r="A64" s="4"/>
      <c r="B64" s="4">
        <v>6595</v>
      </c>
      <c r="C64" s="5" t="s">
        <v>281</v>
      </c>
      <c r="D64" s="5" t="s">
        <v>246</v>
      </c>
      <c r="E64" s="1">
        <v>0</v>
      </c>
      <c r="F64" s="1">
        <v>345.73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/>
      <c r="P64" s="1"/>
      <c r="Q64" s="1">
        <f t="shared" si="1"/>
        <v>345.73</v>
      </c>
    </row>
    <row r="65" spans="1:17" outlineLevel="1" x14ac:dyDescent="0.2">
      <c r="A65" s="4"/>
      <c r="B65" s="4"/>
      <c r="C65" s="5" t="s">
        <v>48</v>
      </c>
      <c r="D65" s="5" t="s">
        <v>48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outlineLevel="1" x14ac:dyDescent="0.2">
      <c r="A66" s="4">
        <v>1200</v>
      </c>
      <c r="B66" s="4"/>
      <c r="C66" s="5" t="s">
        <v>106</v>
      </c>
      <c r="D66" s="5" t="s">
        <v>107</v>
      </c>
      <c r="E66" s="1">
        <v>1481.32</v>
      </c>
      <c r="F66" s="1">
        <v>8269.4500000000007</v>
      </c>
      <c r="G66" s="1">
        <v>2143.4</v>
      </c>
      <c r="H66" s="1">
        <v>1082.5999999999999</v>
      </c>
      <c r="I66" s="1">
        <v>514.05999999999995</v>
      </c>
      <c r="J66" s="1">
        <v>616.9</v>
      </c>
      <c r="K66" s="1">
        <v>250.91</v>
      </c>
      <c r="L66" s="1">
        <v>5029.17</v>
      </c>
      <c r="M66" s="1">
        <v>1517.97</v>
      </c>
      <c r="N66" s="1">
        <v>5162.22</v>
      </c>
      <c r="O66" s="1"/>
      <c r="P66" s="1"/>
      <c r="Q66" s="1">
        <f t="shared" si="1"/>
        <v>26068</v>
      </c>
    </row>
    <row r="67" spans="1:17" outlineLevel="1" x14ac:dyDescent="0.2">
      <c r="A67" s="4"/>
      <c r="B67" s="4">
        <v>6600</v>
      </c>
      <c r="C67" s="5" t="s">
        <v>282</v>
      </c>
      <c r="D67" s="5" t="s">
        <v>247</v>
      </c>
      <c r="E67" s="1">
        <v>0</v>
      </c>
      <c r="F67" s="1">
        <v>0</v>
      </c>
      <c r="G67" s="1">
        <v>0</v>
      </c>
      <c r="H67" s="1">
        <v>0</v>
      </c>
      <c r="I67" s="1">
        <v>206.72</v>
      </c>
      <c r="J67" s="1">
        <v>0</v>
      </c>
      <c r="K67" s="1">
        <v>70.17</v>
      </c>
      <c r="L67" s="1">
        <v>1973.53</v>
      </c>
      <c r="M67" s="1">
        <v>0</v>
      </c>
      <c r="N67" s="1">
        <v>26.05</v>
      </c>
      <c r="O67" s="1"/>
      <c r="P67" s="1"/>
      <c r="Q67" s="1">
        <f t="shared" si="1"/>
        <v>2276.4700000000003</v>
      </c>
    </row>
    <row r="68" spans="1:17" outlineLevel="1" x14ac:dyDescent="0.2">
      <c r="A68" s="4"/>
      <c r="B68" s="4">
        <v>6610</v>
      </c>
      <c r="C68" s="5" t="s">
        <v>337</v>
      </c>
      <c r="D68" s="5" t="s">
        <v>333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32.35</v>
      </c>
      <c r="O68" s="1"/>
      <c r="P68" s="1"/>
      <c r="Q68" s="1">
        <f t="shared" si="1"/>
        <v>32.35</v>
      </c>
    </row>
    <row r="69" spans="1:17" outlineLevel="1" x14ac:dyDescent="0.2">
      <c r="A69" s="4"/>
      <c r="B69" s="4">
        <v>6631</v>
      </c>
      <c r="C69" s="5" t="s">
        <v>283</v>
      </c>
      <c r="D69" s="5" t="s">
        <v>248</v>
      </c>
      <c r="E69" s="1">
        <v>1430</v>
      </c>
      <c r="F69" s="1">
        <v>7591</v>
      </c>
      <c r="G69" s="1">
        <v>0</v>
      </c>
      <c r="H69" s="1">
        <v>0</v>
      </c>
      <c r="I69" s="1">
        <v>184.87</v>
      </c>
      <c r="J69" s="1">
        <v>0</v>
      </c>
      <c r="K69" s="1">
        <v>0</v>
      </c>
      <c r="L69" s="1">
        <v>1200</v>
      </c>
      <c r="M69" s="1">
        <v>1805.5</v>
      </c>
      <c r="N69" s="1">
        <v>2285.75</v>
      </c>
      <c r="O69" s="1"/>
      <c r="P69" s="1"/>
      <c r="Q69" s="1">
        <f t="shared" si="1"/>
        <v>14497.12</v>
      </c>
    </row>
    <row r="70" spans="1:17" outlineLevel="1" x14ac:dyDescent="0.2">
      <c r="A70" s="4"/>
      <c r="B70" s="4">
        <v>6640</v>
      </c>
      <c r="C70" s="5" t="s">
        <v>108</v>
      </c>
      <c r="D70" s="5" t="s">
        <v>109</v>
      </c>
      <c r="E70" s="1">
        <v>0</v>
      </c>
      <c r="F70" s="1">
        <v>0</v>
      </c>
      <c r="G70" s="1">
        <v>829.19</v>
      </c>
      <c r="H70" s="1">
        <v>664.32</v>
      </c>
      <c r="I70" s="1">
        <v>118.67</v>
      </c>
      <c r="J70" s="1">
        <v>93.24</v>
      </c>
      <c r="K70" s="1">
        <v>55.32</v>
      </c>
      <c r="L70" s="1">
        <v>182.29</v>
      </c>
      <c r="M70" s="1">
        <v>0</v>
      </c>
      <c r="N70" s="1">
        <v>196.93</v>
      </c>
      <c r="O70" s="1"/>
      <c r="P70" s="1"/>
      <c r="Q70" s="1">
        <f t="shared" si="1"/>
        <v>2139.96</v>
      </c>
    </row>
    <row r="71" spans="1:17" outlineLevel="1" x14ac:dyDescent="0.2">
      <c r="A71" s="4"/>
      <c r="B71" s="4">
        <v>6660</v>
      </c>
      <c r="C71" s="5" t="s">
        <v>110</v>
      </c>
      <c r="D71" s="5" t="s">
        <v>111</v>
      </c>
      <c r="E71" s="1">
        <v>0</v>
      </c>
      <c r="F71" s="1">
        <v>508</v>
      </c>
      <c r="G71" s="1">
        <v>884</v>
      </c>
      <c r="H71" s="1">
        <v>166.36</v>
      </c>
      <c r="I71" s="1">
        <v>0</v>
      </c>
      <c r="J71" s="1">
        <v>0</v>
      </c>
      <c r="K71" s="1">
        <v>0</v>
      </c>
      <c r="L71" s="1">
        <v>0</v>
      </c>
      <c r="M71" s="1">
        <v>-251.4</v>
      </c>
      <c r="N71" s="1">
        <v>1617.24</v>
      </c>
      <c r="O71" s="1"/>
      <c r="P71" s="1"/>
      <c r="Q71" s="1">
        <f t="shared" si="1"/>
        <v>2924.2</v>
      </c>
    </row>
    <row r="72" spans="1:17" outlineLevel="1" x14ac:dyDescent="0.2">
      <c r="A72" s="4"/>
      <c r="B72" s="4">
        <v>6663</v>
      </c>
      <c r="C72" s="5" t="s">
        <v>112</v>
      </c>
      <c r="D72" s="5" t="s">
        <v>113</v>
      </c>
      <c r="E72" s="1">
        <v>35.520000000000003</v>
      </c>
      <c r="F72" s="1">
        <v>148.44999999999999</v>
      </c>
      <c r="G72" s="1">
        <v>293.27999999999997</v>
      </c>
      <c r="H72" s="1">
        <v>179.26</v>
      </c>
      <c r="I72" s="1">
        <v>3.8</v>
      </c>
      <c r="J72" s="1">
        <v>509.66</v>
      </c>
      <c r="K72" s="1">
        <v>125.42</v>
      </c>
      <c r="L72" s="1">
        <v>1606.15</v>
      </c>
      <c r="M72" s="1">
        <v>0</v>
      </c>
      <c r="N72" s="1">
        <v>867.77</v>
      </c>
      <c r="O72" s="1"/>
      <c r="P72" s="1"/>
      <c r="Q72" s="1">
        <f t="shared" si="1"/>
        <v>3769.31</v>
      </c>
    </row>
    <row r="73" spans="1:17" outlineLevel="1" x14ac:dyDescent="0.2">
      <c r="A73" s="4"/>
      <c r="B73" s="4">
        <v>6664</v>
      </c>
      <c r="C73" s="5" t="s">
        <v>114</v>
      </c>
      <c r="D73" s="5" t="s">
        <v>115</v>
      </c>
      <c r="E73" s="1">
        <v>15.8</v>
      </c>
      <c r="F73" s="1">
        <v>22</v>
      </c>
      <c r="G73" s="1">
        <v>136.93</v>
      </c>
      <c r="H73" s="1">
        <v>72.66</v>
      </c>
      <c r="I73" s="1">
        <v>0</v>
      </c>
      <c r="J73" s="1">
        <v>14</v>
      </c>
      <c r="K73" s="1">
        <v>0</v>
      </c>
      <c r="L73" s="1">
        <v>67.2</v>
      </c>
      <c r="M73" s="1">
        <v>-36.130000000000003</v>
      </c>
      <c r="N73" s="1">
        <v>136.13</v>
      </c>
      <c r="O73" s="1"/>
      <c r="P73" s="1"/>
      <c r="Q73" s="1">
        <f t="shared" si="1"/>
        <v>428.59</v>
      </c>
    </row>
    <row r="74" spans="1:17" outlineLevel="1" x14ac:dyDescent="0.2">
      <c r="A74" s="4"/>
      <c r="B74" s="4"/>
      <c r="C74" s="5" t="s">
        <v>48</v>
      </c>
      <c r="D74" s="5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</row>
    <row r="75" spans="1:17" outlineLevel="1" x14ac:dyDescent="0.2">
      <c r="A75" s="4">
        <v>1220</v>
      </c>
      <c r="B75" s="4"/>
      <c r="C75" s="5" t="s">
        <v>116</v>
      </c>
      <c r="D75" s="5" t="s">
        <v>117</v>
      </c>
      <c r="E75" s="1">
        <v>358.52</v>
      </c>
      <c r="F75" s="1">
        <v>395.74</v>
      </c>
      <c r="G75" s="1">
        <v>199.22</v>
      </c>
      <c r="H75" s="1">
        <v>2898.63</v>
      </c>
      <c r="I75" s="1">
        <v>1468.11</v>
      </c>
      <c r="J75" s="1">
        <v>5451.65</v>
      </c>
      <c r="K75" s="1">
        <v>1170.78</v>
      </c>
      <c r="L75" s="1">
        <v>2502.71</v>
      </c>
      <c r="M75" s="1">
        <v>643.01</v>
      </c>
      <c r="N75" s="1">
        <v>133.37</v>
      </c>
      <c r="O75" s="1"/>
      <c r="P75" s="1"/>
      <c r="Q75" s="1">
        <f t="shared" si="1"/>
        <v>15221.740000000002</v>
      </c>
    </row>
    <row r="76" spans="1:17" outlineLevel="1" x14ac:dyDescent="0.2">
      <c r="A76" s="4"/>
      <c r="B76" s="4">
        <v>6700</v>
      </c>
      <c r="C76" s="5" t="s">
        <v>284</v>
      </c>
      <c r="D76" s="5" t="s">
        <v>249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165</v>
      </c>
      <c r="M76" s="1">
        <v>0</v>
      </c>
      <c r="N76" s="1">
        <v>0</v>
      </c>
      <c r="O76" s="1"/>
      <c r="P76" s="1"/>
      <c r="Q76" s="1">
        <f t="shared" si="1"/>
        <v>165</v>
      </c>
    </row>
    <row r="77" spans="1:17" outlineLevel="1" x14ac:dyDescent="0.2">
      <c r="A77" s="4"/>
      <c r="B77" s="4">
        <v>6710</v>
      </c>
      <c r="C77" s="5" t="s">
        <v>118</v>
      </c>
      <c r="D77" s="5" t="s">
        <v>119</v>
      </c>
      <c r="E77" s="1">
        <v>0</v>
      </c>
      <c r="F77" s="1">
        <v>107.18</v>
      </c>
      <c r="G77" s="1">
        <v>167.59</v>
      </c>
      <c r="H77" s="1">
        <v>607</v>
      </c>
      <c r="I77" s="1">
        <v>409.4</v>
      </c>
      <c r="J77" s="1">
        <v>140</v>
      </c>
      <c r="K77" s="1">
        <v>0</v>
      </c>
      <c r="L77" s="1">
        <v>467.43</v>
      </c>
      <c r="M77" s="1">
        <v>0</v>
      </c>
      <c r="N77" s="1">
        <v>-17.48</v>
      </c>
      <c r="O77" s="1"/>
      <c r="P77" s="1"/>
      <c r="Q77" s="1">
        <f t="shared" si="1"/>
        <v>1881.1200000000001</v>
      </c>
    </row>
    <row r="78" spans="1:17" outlineLevel="1" x14ac:dyDescent="0.2">
      <c r="A78" s="4"/>
      <c r="B78" s="4">
        <v>6740</v>
      </c>
      <c r="C78" s="156" t="s">
        <v>120</v>
      </c>
      <c r="D78" s="5" t="s">
        <v>121</v>
      </c>
      <c r="E78" s="1">
        <v>358.52</v>
      </c>
      <c r="F78" s="1">
        <v>288.56</v>
      </c>
      <c r="G78" s="1">
        <v>31.63</v>
      </c>
      <c r="H78" s="1">
        <v>2291.63</v>
      </c>
      <c r="I78" s="1">
        <v>1058.71</v>
      </c>
      <c r="J78" s="1">
        <v>5311.65</v>
      </c>
      <c r="K78" s="1">
        <v>1170.78</v>
      </c>
      <c r="L78" s="1">
        <v>1870.28</v>
      </c>
      <c r="M78" s="1">
        <v>643.01</v>
      </c>
      <c r="N78" s="1">
        <v>150.85</v>
      </c>
      <c r="O78" s="1"/>
      <c r="P78" s="1"/>
      <c r="Q78" s="1">
        <f t="shared" si="1"/>
        <v>13175.620000000003</v>
      </c>
    </row>
    <row r="79" spans="1:17" outlineLevel="1" x14ac:dyDescent="0.2">
      <c r="A79" s="4"/>
      <c r="B79" s="4"/>
      <c r="C79" s="5" t="s">
        <v>48</v>
      </c>
      <c r="D79" s="5" t="s">
        <v>48</v>
      </c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</row>
    <row r="80" spans="1:17" outlineLevel="1" x14ac:dyDescent="0.2">
      <c r="A80" s="4">
        <v>1240</v>
      </c>
      <c r="B80" s="4"/>
      <c r="C80" s="5" t="s">
        <v>122</v>
      </c>
      <c r="D80" s="5" t="s">
        <v>123</v>
      </c>
      <c r="E80" s="1">
        <v>139.25</v>
      </c>
      <c r="F80" s="1">
        <v>139.25</v>
      </c>
      <c r="G80" s="1">
        <v>337.05</v>
      </c>
      <c r="H80" s="1">
        <v>4250.8999999999996</v>
      </c>
      <c r="I80" s="1">
        <v>1752.38</v>
      </c>
      <c r="J80" s="1">
        <v>1775.69</v>
      </c>
      <c r="K80" s="1">
        <v>1775.69</v>
      </c>
      <c r="L80" s="1">
        <v>3434.09</v>
      </c>
      <c r="M80" s="1">
        <v>2948.02</v>
      </c>
      <c r="N80" s="1">
        <v>2223.87</v>
      </c>
      <c r="O80" s="1"/>
      <c r="P80" s="1"/>
      <c r="Q80" s="1">
        <f t="shared" si="1"/>
        <v>18776.189999999999</v>
      </c>
    </row>
    <row r="81" spans="1:17" outlineLevel="1" x14ac:dyDescent="0.2">
      <c r="A81" s="4"/>
      <c r="B81" s="4">
        <v>6200</v>
      </c>
      <c r="C81" s="5" t="s">
        <v>285</v>
      </c>
      <c r="D81" s="5" t="s">
        <v>250</v>
      </c>
      <c r="E81" s="1">
        <v>0</v>
      </c>
      <c r="F81" s="1">
        <v>0</v>
      </c>
      <c r="G81" s="1">
        <v>0</v>
      </c>
      <c r="H81" s="1">
        <v>515.87</v>
      </c>
      <c r="I81" s="1">
        <v>515.89</v>
      </c>
      <c r="J81" s="1">
        <v>515.89</v>
      </c>
      <c r="K81" s="1">
        <v>515.89</v>
      </c>
      <c r="L81" s="1">
        <v>515.89</v>
      </c>
      <c r="M81" s="1">
        <v>515.88</v>
      </c>
      <c r="N81" s="1">
        <v>515.9</v>
      </c>
      <c r="O81" s="1"/>
      <c r="P81" s="1"/>
      <c r="Q81" s="1">
        <f t="shared" si="1"/>
        <v>3611.21</v>
      </c>
    </row>
    <row r="82" spans="1:17" outlineLevel="1" x14ac:dyDescent="0.2">
      <c r="A82" s="4"/>
      <c r="B82" s="4">
        <v>6220</v>
      </c>
      <c r="C82" s="5" t="s">
        <v>124</v>
      </c>
      <c r="D82" s="5" t="s">
        <v>125</v>
      </c>
      <c r="E82" s="1">
        <v>24.5</v>
      </c>
      <c r="F82" s="1">
        <v>24.5</v>
      </c>
      <c r="G82" s="1">
        <v>173.4</v>
      </c>
      <c r="H82" s="1">
        <v>471</v>
      </c>
      <c r="I82" s="1">
        <v>322.2</v>
      </c>
      <c r="J82" s="1">
        <v>345.5</v>
      </c>
      <c r="K82" s="1">
        <v>345.5</v>
      </c>
      <c r="L82" s="1">
        <v>369.28</v>
      </c>
      <c r="M82" s="1">
        <v>369.27</v>
      </c>
      <c r="N82" s="1">
        <v>252.76</v>
      </c>
      <c r="O82" s="1"/>
      <c r="P82" s="1"/>
      <c r="Q82" s="1">
        <f t="shared" si="1"/>
        <v>2697.91</v>
      </c>
    </row>
    <row r="83" spans="1:17" outlineLevel="1" x14ac:dyDescent="0.2">
      <c r="A83" s="4"/>
      <c r="B83" s="4">
        <v>6260</v>
      </c>
      <c r="C83" s="5" t="s">
        <v>126</v>
      </c>
      <c r="D83" s="5" t="s">
        <v>127</v>
      </c>
      <c r="E83" s="1">
        <v>0</v>
      </c>
      <c r="F83" s="1">
        <v>0</v>
      </c>
      <c r="G83" s="1">
        <v>0</v>
      </c>
      <c r="H83" s="1">
        <v>3657.18</v>
      </c>
      <c r="I83" s="1">
        <v>914.29</v>
      </c>
      <c r="J83" s="1">
        <v>914.3</v>
      </c>
      <c r="K83" s="1">
        <v>914.3</v>
      </c>
      <c r="L83" s="1">
        <v>2548.92</v>
      </c>
      <c r="M83" s="1">
        <v>2062.87</v>
      </c>
      <c r="N83" s="1">
        <v>1455.21</v>
      </c>
      <c r="O83" s="1"/>
      <c r="P83" s="1"/>
      <c r="Q83" s="1">
        <f t="shared" si="1"/>
        <v>12467.07</v>
      </c>
    </row>
    <row r="84" spans="1:17" outlineLevel="1" x14ac:dyDescent="0.2">
      <c r="A84" s="4"/>
      <c r="B84" s="4">
        <v>6262</v>
      </c>
      <c r="C84" s="5" t="s">
        <v>286</v>
      </c>
      <c r="D84" s="5" t="s">
        <v>251</v>
      </c>
      <c r="E84" s="1">
        <v>114.75</v>
      </c>
      <c r="F84" s="1">
        <v>114.75</v>
      </c>
      <c r="G84" s="1">
        <v>163.65</v>
      </c>
      <c r="H84" s="1">
        <v>-393.15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/>
      <c r="P84" s="1"/>
      <c r="Q84" s="1">
        <f t="shared" si="1"/>
        <v>0</v>
      </c>
    </row>
    <row r="85" spans="1:17" outlineLevel="1" x14ac:dyDescent="0.2">
      <c r="A85" s="4"/>
      <c r="B85" s="4"/>
      <c r="C85" s="5" t="s">
        <v>48</v>
      </c>
      <c r="D85" s="5" t="s">
        <v>48</v>
      </c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</row>
    <row r="86" spans="1:17" outlineLevel="1" x14ac:dyDescent="0.2">
      <c r="A86" s="4">
        <v>1250</v>
      </c>
      <c r="B86" s="4"/>
      <c r="C86" s="5" t="s">
        <v>128</v>
      </c>
      <c r="D86" s="5" t="s">
        <v>129</v>
      </c>
      <c r="E86" s="1">
        <v>875.89</v>
      </c>
      <c r="F86" s="1">
        <v>2546.81</v>
      </c>
      <c r="G86" s="1">
        <v>1648.54</v>
      </c>
      <c r="H86" s="1">
        <v>594.75</v>
      </c>
      <c r="I86" s="1">
        <v>13209.19</v>
      </c>
      <c r="J86" s="1">
        <v>9894.8700000000008</v>
      </c>
      <c r="K86" s="1">
        <v>4760.7299999999996</v>
      </c>
      <c r="L86" s="1">
        <v>8775.75</v>
      </c>
      <c r="M86" s="1">
        <v>2863.41</v>
      </c>
      <c r="N86" s="1">
        <v>3329.8</v>
      </c>
      <c r="O86" s="1"/>
      <c r="P86" s="1"/>
      <c r="Q86" s="1">
        <f t="shared" si="1"/>
        <v>48499.740000000005</v>
      </c>
    </row>
    <row r="87" spans="1:17" outlineLevel="1" x14ac:dyDescent="0.2">
      <c r="A87" s="4"/>
      <c r="B87" s="4">
        <v>6495</v>
      </c>
      <c r="C87" s="5" t="s">
        <v>130</v>
      </c>
      <c r="D87" s="5" t="s">
        <v>131</v>
      </c>
      <c r="E87" s="1">
        <v>875.89</v>
      </c>
      <c r="F87" s="1">
        <v>2546.81</v>
      </c>
      <c r="G87" s="1">
        <v>1648.54</v>
      </c>
      <c r="H87" s="1">
        <v>594.75</v>
      </c>
      <c r="I87" s="1">
        <v>13209.19</v>
      </c>
      <c r="J87" s="1">
        <v>9894.8700000000008</v>
      </c>
      <c r="K87" s="1">
        <v>4760.7299999999996</v>
      </c>
      <c r="L87" s="1">
        <v>8775.75</v>
      </c>
      <c r="M87" s="1">
        <v>2863.41</v>
      </c>
      <c r="N87" s="1">
        <v>3329.8</v>
      </c>
      <c r="O87" s="1"/>
      <c r="P87" s="1"/>
      <c r="Q87" s="1">
        <f t="shared" si="1"/>
        <v>48499.740000000005</v>
      </c>
    </row>
    <row r="88" spans="1:17" outlineLevel="1" x14ac:dyDescent="0.2">
      <c r="A88" s="4"/>
      <c r="B88" s="4"/>
      <c r="C88" s="5" t="s">
        <v>48</v>
      </c>
      <c r="D88" s="5" t="s">
        <v>48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</row>
    <row r="89" spans="1:17" outlineLevel="1" x14ac:dyDescent="0.2">
      <c r="A89" s="4">
        <v>1260</v>
      </c>
      <c r="B89" s="4"/>
      <c r="C89" s="5" t="s">
        <v>132</v>
      </c>
      <c r="D89" s="5" t="s">
        <v>133</v>
      </c>
      <c r="E89" s="1">
        <v>26993.32</v>
      </c>
      <c r="F89" s="1">
        <v>18658.060000000001</v>
      </c>
      <c r="G89" s="1">
        <v>49813.09</v>
      </c>
      <c r="H89" s="1">
        <v>117941.04</v>
      </c>
      <c r="I89" s="1">
        <v>68343.990000000005</v>
      </c>
      <c r="J89" s="1">
        <v>66284.7</v>
      </c>
      <c r="K89" s="1">
        <v>64204.98</v>
      </c>
      <c r="L89" s="1">
        <v>94468.47</v>
      </c>
      <c r="M89" s="1">
        <v>53455.07</v>
      </c>
      <c r="N89" s="1">
        <v>63561.99</v>
      </c>
      <c r="O89" s="1"/>
      <c r="P89" s="1"/>
      <c r="Q89" s="1">
        <f t="shared" si="1"/>
        <v>623724.71</v>
      </c>
    </row>
    <row r="90" spans="1:17" outlineLevel="1" x14ac:dyDescent="0.2">
      <c r="A90" s="4"/>
      <c r="B90" s="4">
        <v>6301</v>
      </c>
      <c r="C90" s="5" t="s">
        <v>287</v>
      </c>
      <c r="D90" s="5" t="s">
        <v>252</v>
      </c>
      <c r="E90" s="1">
        <v>1686.25</v>
      </c>
      <c r="F90" s="1">
        <v>14171.76</v>
      </c>
      <c r="G90" s="1">
        <v>26498.5</v>
      </c>
      <c r="H90" s="1">
        <v>90977.29</v>
      </c>
      <c r="I90" s="1">
        <v>1774.99</v>
      </c>
      <c r="J90" s="1">
        <v>4151.88</v>
      </c>
      <c r="K90" s="1">
        <v>12270.18</v>
      </c>
      <c r="L90" s="1">
        <v>5541.32</v>
      </c>
      <c r="M90" s="1">
        <v>8817.66</v>
      </c>
      <c r="N90" s="1">
        <v>3018.61</v>
      </c>
      <c r="O90" s="1"/>
      <c r="P90" s="1"/>
      <c r="Q90" s="1">
        <f t="shared" si="1"/>
        <v>168908.43999999997</v>
      </c>
    </row>
    <row r="91" spans="1:17" outlineLevel="1" x14ac:dyDescent="0.2">
      <c r="A91" s="4"/>
      <c r="B91" s="4">
        <v>6303</v>
      </c>
      <c r="C91" s="5" t="s">
        <v>134</v>
      </c>
      <c r="D91" s="5" t="s">
        <v>135</v>
      </c>
      <c r="E91" s="1">
        <v>0</v>
      </c>
      <c r="F91" s="1">
        <v>0</v>
      </c>
      <c r="G91" s="1">
        <v>500</v>
      </c>
      <c r="H91" s="1">
        <v>0</v>
      </c>
      <c r="I91" s="1">
        <v>0</v>
      </c>
      <c r="J91" s="1">
        <v>250</v>
      </c>
      <c r="K91" s="1">
        <v>50</v>
      </c>
      <c r="L91" s="1">
        <v>5235.9399999999996</v>
      </c>
      <c r="M91" s="1">
        <v>0</v>
      </c>
      <c r="N91" s="1">
        <v>703.5</v>
      </c>
      <c r="O91" s="1"/>
      <c r="P91" s="1"/>
      <c r="Q91" s="1">
        <f t="shared" si="1"/>
        <v>6739.44</v>
      </c>
    </row>
    <row r="92" spans="1:17" outlineLevel="1" x14ac:dyDescent="0.2">
      <c r="A92" s="4"/>
      <c r="B92" s="4">
        <v>6800</v>
      </c>
      <c r="C92" s="5" t="s">
        <v>288</v>
      </c>
      <c r="D92" s="5" t="s">
        <v>253</v>
      </c>
      <c r="E92" s="1">
        <v>51.54</v>
      </c>
      <c r="F92" s="1">
        <v>31.13</v>
      </c>
      <c r="G92" s="1">
        <v>4.1500000000000004</v>
      </c>
      <c r="H92" s="1">
        <v>0</v>
      </c>
      <c r="I92" s="1">
        <v>12.38</v>
      </c>
      <c r="J92" s="1">
        <v>4.1500000000000004</v>
      </c>
      <c r="K92" s="1">
        <v>8.3000000000000007</v>
      </c>
      <c r="L92" s="1">
        <v>42.6</v>
      </c>
      <c r="M92" s="1">
        <v>0</v>
      </c>
      <c r="N92" s="1">
        <v>0</v>
      </c>
      <c r="O92" s="1"/>
      <c r="P92" s="1"/>
      <c r="Q92" s="1">
        <f t="shared" ref="Q92:Q137" si="2">SUM(E92:P92)</f>
        <v>154.25</v>
      </c>
    </row>
    <row r="93" spans="1:17" outlineLevel="1" x14ac:dyDescent="0.2">
      <c r="A93" s="4"/>
      <c r="B93" s="4">
        <v>6805</v>
      </c>
      <c r="C93" s="5" t="s">
        <v>136</v>
      </c>
      <c r="D93" s="5" t="s">
        <v>137</v>
      </c>
      <c r="E93" s="1">
        <v>197.51</v>
      </c>
      <c r="F93" s="1">
        <v>241.72</v>
      </c>
      <c r="G93" s="1">
        <v>295.37</v>
      </c>
      <c r="H93" s="1">
        <v>231.74</v>
      </c>
      <c r="I93" s="1">
        <v>262.51</v>
      </c>
      <c r="J93" s="1">
        <v>314.57</v>
      </c>
      <c r="K93" s="1">
        <v>294.35000000000002</v>
      </c>
      <c r="L93" s="1">
        <v>310.69</v>
      </c>
      <c r="M93" s="1">
        <v>338.55</v>
      </c>
      <c r="N93" s="1">
        <v>329.99</v>
      </c>
      <c r="O93" s="1"/>
      <c r="P93" s="1"/>
      <c r="Q93" s="1">
        <f t="shared" si="2"/>
        <v>2817</v>
      </c>
    </row>
    <row r="94" spans="1:17" outlineLevel="1" x14ac:dyDescent="0.2">
      <c r="A94" s="4"/>
      <c r="B94" s="4">
        <v>6810</v>
      </c>
      <c r="C94" s="5" t="s">
        <v>289</v>
      </c>
      <c r="D94" s="5" t="s">
        <v>254</v>
      </c>
      <c r="E94" s="1">
        <v>0</v>
      </c>
      <c r="F94" s="1">
        <v>26.89</v>
      </c>
      <c r="G94" s="1">
        <v>109.24</v>
      </c>
      <c r="H94" s="1">
        <v>13.45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10.85</v>
      </c>
      <c r="O94" s="1"/>
      <c r="P94" s="1"/>
      <c r="Q94" s="1">
        <f t="shared" si="2"/>
        <v>160.42999999999998</v>
      </c>
    </row>
    <row r="95" spans="1:17" outlineLevel="1" x14ac:dyDescent="0.2">
      <c r="A95" s="4"/>
      <c r="B95" s="4">
        <v>6815</v>
      </c>
      <c r="C95" s="5" t="s">
        <v>138</v>
      </c>
      <c r="D95" s="5" t="s">
        <v>139</v>
      </c>
      <c r="E95" s="1">
        <v>201.04</v>
      </c>
      <c r="F95" s="1">
        <v>26.72</v>
      </c>
      <c r="G95" s="1">
        <v>308.5</v>
      </c>
      <c r="H95" s="1">
        <v>79.37</v>
      </c>
      <c r="I95" s="1">
        <v>206.48</v>
      </c>
      <c r="J95" s="1">
        <v>39.81</v>
      </c>
      <c r="K95" s="1">
        <v>67.14</v>
      </c>
      <c r="L95" s="1">
        <v>108.96</v>
      </c>
      <c r="M95" s="1">
        <v>176.13</v>
      </c>
      <c r="N95" s="1">
        <v>46.17</v>
      </c>
      <c r="O95" s="1"/>
      <c r="P95" s="1"/>
      <c r="Q95" s="1">
        <f t="shared" si="2"/>
        <v>1260.3200000000002</v>
      </c>
    </row>
    <row r="96" spans="1:17" outlineLevel="1" x14ac:dyDescent="0.2">
      <c r="A96" s="4"/>
      <c r="B96" s="4">
        <v>6820</v>
      </c>
      <c r="C96" s="5" t="s">
        <v>140</v>
      </c>
      <c r="D96" s="5" t="s">
        <v>141</v>
      </c>
      <c r="E96" s="1">
        <v>0</v>
      </c>
      <c r="F96" s="1">
        <v>0</v>
      </c>
      <c r="G96" s="1">
        <v>0</v>
      </c>
      <c r="H96" s="1">
        <v>92.52</v>
      </c>
      <c r="I96" s="1">
        <v>349</v>
      </c>
      <c r="J96" s="1">
        <v>0</v>
      </c>
      <c r="K96" s="1">
        <v>104.67</v>
      </c>
      <c r="L96" s="1">
        <v>152.52000000000001</v>
      </c>
      <c r="M96" s="1">
        <v>0</v>
      </c>
      <c r="N96" s="1">
        <v>203.33</v>
      </c>
      <c r="O96" s="1"/>
      <c r="P96" s="1"/>
      <c r="Q96" s="1">
        <f t="shared" si="2"/>
        <v>902.04</v>
      </c>
    </row>
    <row r="97" spans="1:17" outlineLevel="1" x14ac:dyDescent="0.2">
      <c r="A97" s="4"/>
      <c r="B97" s="4">
        <v>6821</v>
      </c>
      <c r="C97" s="5" t="s">
        <v>142</v>
      </c>
      <c r="D97" s="5" t="s">
        <v>143</v>
      </c>
      <c r="E97" s="1">
        <v>0</v>
      </c>
      <c r="F97" s="1">
        <v>0</v>
      </c>
      <c r="G97" s="1">
        <v>0</v>
      </c>
      <c r="H97" s="1">
        <v>1613</v>
      </c>
      <c r="I97" s="1">
        <v>0</v>
      </c>
      <c r="J97" s="1">
        <v>0</v>
      </c>
      <c r="K97" s="1">
        <v>118.29</v>
      </c>
      <c r="L97" s="1">
        <v>3768</v>
      </c>
      <c r="M97" s="1">
        <v>0</v>
      </c>
      <c r="N97" s="1">
        <v>0</v>
      </c>
      <c r="O97" s="1"/>
      <c r="P97" s="1"/>
      <c r="Q97" s="1">
        <f t="shared" si="2"/>
        <v>5499.29</v>
      </c>
    </row>
    <row r="98" spans="1:17" outlineLevel="1" x14ac:dyDescent="0.2">
      <c r="A98" s="4"/>
      <c r="B98" s="4">
        <v>6825</v>
      </c>
      <c r="C98" s="5" t="s">
        <v>144</v>
      </c>
      <c r="D98" s="5" t="s">
        <v>145</v>
      </c>
      <c r="E98" s="1">
        <v>21360.12</v>
      </c>
      <c r="F98" s="1">
        <v>2110</v>
      </c>
      <c r="G98" s="1">
        <v>17046.75</v>
      </c>
      <c r="H98" s="1">
        <v>17388.63</v>
      </c>
      <c r="I98" s="1">
        <v>63602.49</v>
      </c>
      <c r="J98" s="1">
        <v>67334.92</v>
      </c>
      <c r="K98" s="1">
        <v>47353.53</v>
      </c>
      <c r="L98" s="1">
        <v>75466.539999999994</v>
      </c>
      <c r="M98" s="1">
        <v>40379.11</v>
      </c>
      <c r="N98" s="1">
        <v>55483.18</v>
      </c>
      <c r="O98" s="1"/>
      <c r="P98" s="1"/>
      <c r="Q98" s="1">
        <f>SUM(E98:P98)</f>
        <v>407525.26999999996</v>
      </c>
    </row>
    <row r="99" spans="1:17" outlineLevel="1" x14ac:dyDescent="0.2">
      <c r="A99" s="4"/>
      <c r="B99" s="4">
        <v>6827</v>
      </c>
      <c r="C99" s="5" t="s">
        <v>146</v>
      </c>
      <c r="D99" s="5" t="s">
        <v>147</v>
      </c>
      <c r="E99" s="1">
        <v>0</v>
      </c>
      <c r="F99" s="1">
        <v>0</v>
      </c>
      <c r="G99" s="1">
        <v>0</v>
      </c>
      <c r="H99" s="1">
        <v>5237.3</v>
      </c>
      <c r="I99" s="1">
        <v>0</v>
      </c>
      <c r="J99" s="1">
        <v>-2715</v>
      </c>
      <c r="K99" s="1">
        <v>2156.3000000000002</v>
      </c>
      <c r="L99" s="1">
        <v>2115</v>
      </c>
      <c r="M99" s="1">
        <v>2115</v>
      </c>
      <c r="N99" s="1">
        <v>2115</v>
      </c>
      <c r="O99" s="1"/>
      <c r="P99" s="1"/>
      <c r="Q99" s="1">
        <f>SUM(E99:P99)</f>
        <v>11023.6</v>
      </c>
    </row>
    <row r="100" spans="1:17" outlineLevel="1" x14ac:dyDescent="0.2">
      <c r="A100" s="4"/>
      <c r="B100" s="4">
        <v>6830</v>
      </c>
      <c r="C100" s="5" t="s">
        <v>148</v>
      </c>
      <c r="D100" s="5" t="s">
        <v>149</v>
      </c>
      <c r="E100" s="1">
        <v>0</v>
      </c>
      <c r="F100" s="1">
        <v>1695.02</v>
      </c>
      <c r="G100" s="1">
        <v>905.5</v>
      </c>
      <c r="H100" s="1">
        <v>1150</v>
      </c>
      <c r="I100" s="1">
        <v>1270.5</v>
      </c>
      <c r="J100" s="1">
        <v>1215.5</v>
      </c>
      <c r="K100" s="1">
        <v>1346.5</v>
      </c>
      <c r="L100" s="1">
        <v>1253.5</v>
      </c>
      <c r="M100" s="1">
        <v>1426.5</v>
      </c>
      <c r="N100" s="1">
        <v>1248.6199999999999</v>
      </c>
      <c r="O100" s="1"/>
      <c r="P100" s="1"/>
      <c r="Q100" s="1">
        <f t="shared" si="2"/>
        <v>11511.64</v>
      </c>
    </row>
    <row r="101" spans="1:17" outlineLevel="1" x14ac:dyDescent="0.2">
      <c r="A101" s="4"/>
      <c r="B101" s="4">
        <v>6837</v>
      </c>
      <c r="C101" s="5" t="s">
        <v>150</v>
      </c>
      <c r="D101" s="5" t="s">
        <v>151</v>
      </c>
      <c r="E101" s="1">
        <v>415.6</v>
      </c>
      <c r="F101" s="1">
        <v>305.60000000000002</v>
      </c>
      <c r="G101" s="1">
        <v>3368.88</v>
      </c>
      <c r="H101" s="1">
        <v>248.88</v>
      </c>
      <c r="I101" s="1">
        <v>248.88</v>
      </c>
      <c r="J101" s="1">
        <v>-4587.84</v>
      </c>
      <c r="K101" s="1">
        <v>0</v>
      </c>
      <c r="L101" s="1">
        <v>0</v>
      </c>
      <c r="M101" s="1">
        <v>0</v>
      </c>
      <c r="N101" s="1">
        <v>0</v>
      </c>
      <c r="O101" s="1"/>
      <c r="P101" s="1"/>
      <c r="Q101" s="1">
        <f t="shared" si="2"/>
        <v>0</v>
      </c>
    </row>
    <row r="102" spans="1:17" outlineLevel="1" x14ac:dyDescent="0.2">
      <c r="A102" s="4"/>
      <c r="B102" s="4">
        <v>6840</v>
      </c>
      <c r="C102" s="5" t="s">
        <v>290</v>
      </c>
      <c r="D102" s="5" t="s">
        <v>255</v>
      </c>
      <c r="E102" s="1">
        <v>0</v>
      </c>
      <c r="F102" s="1">
        <v>0</v>
      </c>
      <c r="G102" s="1">
        <v>76.5</v>
      </c>
      <c r="H102" s="1">
        <v>76.5</v>
      </c>
      <c r="I102" s="1">
        <v>76.5</v>
      </c>
      <c r="J102" s="1">
        <v>76.5</v>
      </c>
      <c r="K102" s="1">
        <v>76.5</v>
      </c>
      <c r="L102" s="1">
        <v>76.5</v>
      </c>
      <c r="M102" s="1">
        <v>76.5</v>
      </c>
      <c r="N102" s="1">
        <v>76.5</v>
      </c>
      <c r="O102" s="1"/>
      <c r="P102" s="1"/>
      <c r="Q102" s="1">
        <f t="shared" si="2"/>
        <v>612</v>
      </c>
    </row>
    <row r="103" spans="1:17" outlineLevel="1" x14ac:dyDescent="0.2">
      <c r="A103" s="4"/>
      <c r="B103" s="4">
        <v>6845</v>
      </c>
      <c r="C103" s="5" t="s">
        <v>152</v>
      </c>
      <c r="D103" s="5" t="s">
        <v>153</v>
      </c>
      <c r="E103" s="1">
        <v>3062.76</v>
      </c>
      <c r="F103" s="1">
        <v>30.22</v>
      </c>
      <c r="G103" s="1">
        <v>689.7</v>
      </c>
      <c r="H103" s="1">
        <v>610.6</v>
      </c>
      <c r="I103" s="1">
        <v>452.26</v>
      </c>
      <c r="J103" s="1">
        <v>190.21</v>
      </c>
      <c r="K103" s="1">
        <v>0</v>
      </c>
      <c r="L103" s="1">
        <v>146.07</v>
      </c>
      <c r="M103" s="1">
        <v>0</v>
      </c>
      <c r="N103" s="1">
        <v>20.23</v>
      </c>
      <c r="O103" s="1"/>
      <c r="P103" s="1"/>
      <c r="Q103" s="1">
        <f t="shared" si="2"/>
        <v>5202.05</v>
      </c>
    </row>
    <row r="104" spans="1:17" outlineLevel="1" x14ac:dyDescent="0.2">
      <c r="A104" s="4"/>
      <c r="B104" s="4">
        <v>6855</v>
      </c>
      <c r="C104" s="5" t="s">
        <v>154</v>
      </c>
      <c r="D104" s="5" t="s">
        <v>155</v>
      </c>
      <c r="E104" s="1">
        <v>18.5</v>
      </c>
      <c r="F104" s="1">
        <v>19</v>
      </c>
      <c r="G104" s="1">
        <v>10</v>
      </c>
      <c r="H104" s="1">
        <v>105.4</v>
      </c>
      <c r="I104" s="1">
        <v>88</v>
      </c>
      <c r="J104" s="1">
        <v>10</v>
      </c>
      <c r="K104" s="1">
        <v>133.85</v>
      </c>
      <c r="L104" s="1">
        <v>89.22</v>
      </c>
      <c r="M104" s="1">
        <v>10</v>
      </c>
      <c r="N104" s="1">
        <v>112.61</v>
      </c>
      <c r="O104" s="1"/>
      <c r="P104" s="1"/>
      <c r="Q104" s="1">
        <f t="shared" si="2"/>
        <v>596.58000000000004</v>
      </c>
    </row>
    <row r="105" spans="1:17" outlineLevel="1" x14ac:dyDescent="0.2">
      <c r="A105" s="4"/>
      <c r="B105" s="4">
        <v>6859</v>
      </c>
      <c r="C105" s="5" t="s">
        <v>291</v>
      </c>
      <c r="D105" s="5" t="s">
        <v>256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213.75</v>
      </c>
      <c r="L105" s="1">
        <v>0</v>
      </c>
      <c r="M105" s="1">
        <v>0</v>
      </c>
      <c r="N105" s="1">
        <v>0</v>
      </c>
      <c r="O105" s="1"/>
      <c r="P105" s="1"/>
      <c r="Q105" s="1">
        <f t="shared" si="2"/>
        <v>213.75</v>
      </c>
    </row>
    <row r="106" spans="1:17" outlineLevel="1" x14ac:dyDescent="0.2">
      <c r="A106" s="4"/>
      <c r="B106" s="4">
        <v>6880</v>
      </c>
      <c r="C106" s="5" t="s">
        <v>156</v>
      </c>
      <c r="D106" s="5" t="s">
        <v>157</v>
      </c>
      <c r="E106" s="1">
        <v>0</v>
      </c>
      <c r="F106" s="1">
        <v>0</v>
      </c>
      <c r="G106" s="1">
        <v>0</v>
      </c>
      <c r="H106" s="1">
        <v>116.36</v>
      </c>
      <c r="I106" s="1">
        <v>0</v>
      </c>
      <c r="J106" s="1">
        <v>0</v>
      </c>
      <c r="K106" s="1">
        <v>11.62</v>
      </c>
      <c r="L106" s="1">
        <v>161.61000000000001</v>
      </c>
      <c r="M106" s="1">
        <v>115.62</v>
      </c>
      <c r="N106" s="1">
        <v>193.4</v>
      </c>
      <c r="O106" s="1"/>
      <c r="P106" s="1"/>
      <c r="Q106" s="1">
        <f t="shared" si="2"/>
        <v>598.61</v>
      </c>
    </row>
    <row r="107" spans="1:17" outlineLevel="1" x14ac:dyDescent="0.2">
      <c r="A107" s="4"/>
      <c r="B107" s="4"/>
      <c r="C107" s="5" t="s">
        <v>48</v>
      </c>
      <c r="D107" s="5" t="s">
        <v>48</v>
      </c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</row>
    <row r="108" spans="1:17" outlineLevel="1" x14ac:dyDescent="0.2">
      <c r="A108" s="4">
        <v>1280</v>
      </c>
      <c r="B108" s="4"/>
      <c r="C108" s="5" t="s">
        <v>158</v>
      </c>
      <c r="D108" s="5" t="s">
        <v>159</v>
      </c>
      <c r="E108" s="1">
        <v>107742.91</v>
      </c>
      <c r="F108" s="1">
        <v>118848.08</v>
      </c>
      <c r="G108" s="1">
        <v>134039.47</v>
      </c>
      <c r="H108" s="1">
        <v>204175.04</v>
      </c>
      <c r="I108" s="1">
        <v>178581.71</v>
      </c>
      <c r="J108" s="1">
        <v>168861.79</v>
      </c>
      <c r="K108" s="1">
        <v>160598.39999999999</v>
      </c>
      <c r="L108" s="1">
        <v>203447.55</v>
      </c>
      <c r="M108" s="1">
        <v>164146.70000000001</v>
      </c>
      <c r="N108" s="1">
        <v>179700.81</v>
      </c>
      <c r="O108" s="1"/>
      <c r="P108" s="1"/>
      <c r="Q108" s="1">
        <f t="shared" si="2"/>
        <v>1620142.46</v>
      </c>
    </row>
    <row r="109" spans="1:17" outlineLevel="1" x14ac:dyDescent="0.2">
      <c r="A109" s="4"/>
      <c r="B109" s="4"/>
      <c r="C109" s="5" t="s">
        <v>48</v>
      </c>
      <c r="D109" s="5" t="s">
        <v>48</v>
      </c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</row>
    <row r="110" spans="1:17" outlineLevel="1" x14ac:dyDescent="0.2">
      <c r="A110" s="4">
        <v>1300</v>
      </c>
      <c r="B110" s="4"/>
      <c r="C110" s="5" t="s">
        <v>160</v>
      </c>
      <c r="D110" s="5" t="s">
        <v>161</v>
      </c>
      <c r="E110" s="1">
        <v>-120709.75999999999</v>
      </c>
      <c r="F110" s="1">
        <v>-119886.97</v>
      </c>
      <c r="G110" s="1">
        <v>-134924.19</v>
      </c>
      <c r="H110" s="1">
        <v>-224993.89</v>
      </c>
      <c r="I110" s="1">
        <v>-178998.51</v>
      </c>
      <c r="J110" s="1">
        <v>-168723.34</v>
      </c>
      <c r="K110" s="1">
        <v>-256077</v>
      </c>
      <c r="L110" s="1">
        <v>-62956.95</v>
      </c>
      <c r="M110" s="1">
        <v>-172657.29</v>
      </c>
      <c r="N110" s="1">
        <v>-178916.95</v>
      </c>
      <c r="O110" s="1"/>
      <c r="P110" s="1"/>
      <c r="Q110" s="1">
        <f t="shared" si="2"/>
        <v>-1618844.85</v>
      </c>
    </row>
    <row r="111" spans="1:17" outlineLevel="1" x14ac:dyDescent="0.2">
      <c r="A111" s="4"/>
      <c r="B111" s="4"/>
      <c r="C111" s="5" t="s">
        <v>48</v>
      </c>
      <c r="D111" s="5" t="s">
        <v>48</v>
      </c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</row>
    <row r="112" spans="1:17" outlineLevel="1" x14ac:dyDescent="0.2">
      <c r="A112" s="4">
        <v>1310</v>
      </c>
      <c r="B112" s="4"/>
      <c r="C112" s="5" t="s">
        <v>162</v>
      </c>
      <c r="D112" s="5" t="s">
        <v>163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4529.55</v>
      </c>
      <c r="K112" s="1">
        <v>0</v>
      </c>
      <c r="L112" s="1">
        <v>0</v>
      </c>
      <c r="M112" s="1">
        <v>0</v>
      </c>
      <c r="N112" s="1">
        <v>0</v>
      </c>
      <c r="O112" s="1"/>
      <c r="P112" s="1"/>
      <c r="Q112" s="1">
        <f t="shared" si="2"/>
        <v>4529.55</v>
      </c>
    </row>
    <row r="113" spans="1:17" outlineLevel="1" x14ac:dyDescent="0.2">
      <c r="A113" s="4"/>
      <c r="B113" s="4">
        <v>7300</v>
      </c>
      <c r="C113" s="5" t="s">
        <v>292</v>
      </c>
      <c r="D113" s="5" t="s">
        <v>257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4529.55</v>
      </c>
      <c r="K113" s="1">
        <v>0</v>
      </c>
      <c r="L113" s="1">
        <v>0</v>
      </c>
      <c r="M113" s="1">
        <v>0</v>
      </c>
      <c r="N113" s="1">
        <v>0</v>
      </c>
      <c r="O113" s="1"/>
      <c r="P113" s="1"/>
      <c r="Q113" s="1">
        <f t="shared" si="2"/>
        <v>4529.55</v>
      </c>
    </row>
    <row r="114" spans="1:17" outlineLevel="1" x14ac:dyDescent="0.2">
      <c r="A114" s="4"/>
      <c r="B114" s="4"/>
      <c r="C114" s="5" t="s">
        <v>48</v>
      </c>
      <c r="D114" s="5" t="s">
        <v>48</v>
      </c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</row>
    <row r="115" spans="1:17" outlineLevel="1" x14ac:dyDescent="0.2">
      <c r="A115" s="4">
        <v>1312</v>
      </c>
      <c r="B115" s="4"/>
      <c r="C115" s="5" t="s">
        <v>164</v>
      </c>
      <c r="D115" s="5" t="s">
        <v>165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65</v>
      </c>
      <c r="M115" s="1">
        <v>-31</v>
      </c>
      <c r="N115" s="1">
        <v>20</v>
      </c>
      <c r="O115" s="1"/>
      <c r="P115" s="1"/>
      <c r="Q115" s="1">
        <f t="shared" si="2"/>
        <v>54</v>
      </c>
    </row>
    <row r="116" spans="1:17" outlineLevel="1" x14ac:dyDescent="0.2">
      <c r="A116" s="4"/>
      <c r="B116" s="4">
        <v>6392</v>
      </c>
      <c r="C116" s="5" t="s">
        <v>338</v>
      </c>
      <c r="D116" s="5" t="s">
        <v>334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20</v>
      </c>
      <c r="O116" s="1"/>
      <c r="P116" s="1"/>
      <c r="Q116" s="1">
        <f t="shared" si="2"/>
        <v>20</v>
      </c>
    </row>
    <row r="117" spans="1:17" outlineLevel="1" x14ac:dyDescent="0.2">
      <c r="A117" s="4"/>
      <c r="B117" s="4">
        <v>6920</v>
      </c>
      <c r="C117" s="5" t="s">
        <v>293</v>
      </c>
      <c r="D117" s="5" t="s">
        <v>258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65</v>
      </c>
      <c r="M117" s="1">
        <v>-31</v>
      </c>
      <c r="N117" s="1">
        <v>0</v>
      </c>
      <c r="O117" s="1"/>
      <c r="P117" s="1"/>
      <c r="Q117" s="1">
        <f t="shared" si="2"/>
        <v>34</v>
      </c>
    </row>
    <row r="118" spans="1:17" outlineLevel="1" x14ac:dyDescent="0.2">
      <c r="A118" s="4"/>
      <c r="B118" s="4"/>
      <c r="C118" s="5" t="s">
        <v>48</v>
      </c>
      <c r="D118" s="5" t="s">
        <v>48</v>
      </c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</row>
    <row r="119" spans="1:17" outlineLevel="1" x14ac:dyDescent="0.2">
      <c r="A119" s="4">
        <v>1320</v>
      </c>
      <c r="B119" s="4"/>
      <c r="C119" s="5" t="s">
        <v>166</v>
      </c>
      <c r="D119" s="5" t="s">
        <v>167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4529.55</v>
      </c>
      <c r="K119" s="1">
        <v>0</v>
      </c>
      <c r="L119" s="1">
        <v>65</v>
      </c>
      <c r="M119" s="1">
        <v>-31</v>
      </c>
      <c r="N119" s="1">
        <v>20</v>
      </c>
      <c r="O119" s="1"/>
      <c r="P119" s="1"/>
      <c r="Q119" s="1">
        <f t="shared" si="2"/>
        <v>4583.55</v>
      </c>
    </row>
    <row r="120" spans="1:17" outlineLevel="1" x14ac:dyDescent="0.2">
      <c r="A120" s="4"/>
      <c r="B120" s="4"/>
      <c r="C120" s="5" t="s">
        <v>48</v>
      </c>
      <c r="D120" s="5" t="s">
        <v>48</v>
      </c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</row>
    <row r="121" spans="1:17" outlineLevel="1" x14ac:dyDescent="0.2">
      <c r="A121" s="4">
        <v>1322</v>
      </c>
      <c r="B121" s="4"/>
      <c r="C121" s="5" t="s">
        <v>168</v>
      </c>
      <c r="D121" s="5" t="s">
        <v>169</v>
      </c>
      <c r="E121" s="1">
        <v>0</v>
      </c>
      <c r="F121" s="1">
        <v>0</v>
      </c>
      <c r="G121" s="1">
        <v>0</v>
      </c>
      <c r="H121" s="1">
        <v>317.97000000000003</v>
      </c>
      <c r="I121" s="1">
        <v>0</v>
      </c>
      <c r="J121" s="1">
        <v>22783.55</v>
      </c>
      <c r="K121" s="1">
        <v>561.37</v>
      </c>
      <c r="L121" s="1">
        <v>0</v>
      </c>
      <c r="M121" s="1">
        <v>0</v>
      </c>
      <c r="N121" s="1">
        <v>958.35</v>
      </c>
      <c r="O121" s="1"/>
      <c r="P121" s="1"/>
      <c r="Q121" s="1">
        <f t="shared" si="2"/>
        <v>24621.239999999998</v>
      </c>
    </row>
    <row r="122" spans="1:17" outlineLevel="1" x14ac:dyDescent="0.2">
      <c r="A122" s="4"/>
      <c r="B122" s="4">
        <v>7100</v>
      </c>
      <c r="C122" s="5" t="s">
        <v>170</v>
      </c>
      <c r="D122" s="5" t="s">
        <v>171</v>
      </c>
      <c r="E122" s="1">
        <v>0</v>
      </c>
      <c r="F122" s="1">
        <v>0</v>
      </c>
      <c r="G122" s="1">
        <v>0</v>
      </c>
      <c r="H122" s="1">
        <v>317.97000000000003</v>
      </c>
      <c r="I122" s="1">
        <v>0</v>
      </c>
      <c r="J122" s="1">
        <v>0</v>
      </c>
      <c r="K122" s="1">
        <v>561.37</v>
      </c>
      <c r="L122" s="1">
        <v>0</v>
      </c>
      <c r="M122" s="1">
        <v>0</v>
      </c>
      <c r="N122" s="1">
        <v>958.35</v>
      </c>
      <c r="O122" s="1"/>
      <c r="P122" s="1"/>
      <c r="Q122" s="1">
        <f t="shared" si="2"/>
        <v>1837.69</v>
      </c>
    </row>
    <row r="123" spans="1:17" outlineLevel="1" x14ac:dyDescent="0.2">
      <c r="A123" s="4"/>
      <c r="B123" s="4">
        <v>7101</v>
      </c>
      <c r="C123" s="5" t="s">
        <v>294</v>
      </c>
      <c r="D123" s="5" t="s">
        <v>259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22783.55</v>
      </c>
      <c r="K123" s="1">
        <v>0</v>
      </c>
      <c r="L123" s="1">
        <v>0</v>
      </c>
      <c r="M123" s="1">
        <v>0</v>
      </c>
      <c r="N123" s="1">
        <v>0</v>
      </c>
      <c r="O123" s="1"/>
      <c r="P123" s="1"/>
      <c r="Q123" s="1">
        <f t="shared" si="2"/>
        <v>22783.55</v>
      </c>
    </row>
    <row r="124" spans="1:17" outlineLevel="1" x14ac:dyDescent="0.2">
      <c r="A124" s="4"/>
      <c r="B124" s="4"/>
      <c r="C124" s="5" t="s">
        <v>48</v>
      </c>
      <c r="D124" s="5" t="s">
        <v>48</v>
      </c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</row>
    <row r="125" spans="1:17" outlineLevel="1" x14ac:dyDescent="0.2">
      <c r="A125" s="4">
        <v>1323</v>
      </c>
      <c r="B125" s="4"/>
      <c r="C125" s="5" t="s">
        <v>172</v>
      </c>
      <c r="D125" s="5" t="s">
        <v>173</v>
      </c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>
        <f t="shared" si="2"/>
        <v>0</v>
      </c>
    </row>
    <row r="126" spans="1:17" outlineLevel="1" x14ac:dyDescent="0.2">
      <c r="A126" s="4"/>
      <c r="B126" s="4"/>
      <c r="C126" s="5" t="s">
        <v>48</v>
      </c>
      <c r="D126" s="5" t="s">
        <v>48</v>
      </c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</row>
    <row r="127" spans="1:17" outlineLevel="1" x14ac:dyDescent="0.2">
      <c r="A127" s="4">
        <v>1324</v>
      </c>
      <c r="B127" s="4"/>
      <c r="C127" s="5" t="s">
        <v>174</v>
      </c>
      <c r="D127" s="5" t="s">
        <v>175</v>
      </c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>
        <f t="shared" si="2"/>
        <v>0</v>
      </c>
    </row>
    <row r="128" spans="1:17" outlineLevel="1" x14ac:dyDescent="0.2">
      <c r="A128" s="4"/>
      <c r="B128" s="4"/>
      <c r="C128" s="5" t="s">
        <v>48</v>
      </c>
      <c r="D128" s="5" t="s">
        <v>48</v>
      </c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</row>
    <row r="129" spans="1:17" outlineLevel="1" x14ac:dyDescent="0.2">
      <c r="A129" s="4">
        <v>1330</v>
      </c>
      <c r="B129" s="4"/>
      <c r="C129" s="5" t="s">
        <v>176</v>
      </c>
      <c r="D129" s="5" t="s">
        <v>177</v>
      </c>
      <c r="E129" s="1">
        <v>0</v>
      </c>
      <c r="F129" s="1">
        <v>0</v>
      </c>
      <c r="G129" s="1">
        <v>0</v>
      </c>
      <c r="H129" s="1">
        <v>317.97000000000003</v>
      </c>
      <c r="I129" s="1">
        <v>0</v>
      </c>
      <c r="J129" s="1">
        <v>22783.55</v>
      </c>
      <c r="K129" s="1">
        <v>561.37</v>
      </c>
      <c r="L129" s="1">
        <v>0</v>
      </c>
      <c r="M129" s="1">
        <v>0</v>
      </c>
      <c r="N129" s="1">
        <v>958.35</v>
      </c>
      <c r="O129" s="1"/>
      <c r="P129" s="1"/>
      <c r="Q129" s="1">
        <f t="shared" si="2"/>
        <v>24621.239999999998</v>
      </c>
    </row>
    <row r="130" spans="1:17" outlineLevel="1" x14ac:dyDescent="0.2">
      <c r="A130" s="4"/>
      <c r="B130" s="4"/>
      <c r="C130" s="5" t="s">
        <v>48</v>
      </c>
      <c r="D130" s="5" t="s">
        <v>48</v>
      </c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</row>
    <row r="131" spans="1:17" outlineLevel="1" x14ac:dyDescent="0.2">
      <c r="A131" s="4">
        <v>1340</v>
      </c>
      <c r="B131" s="4"/>
      <c r="C131" s="5" t="s">
        <v>178</v>
      </c>
      <c r="D131" s="5" t="s">
        <v>179</v>
      </c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>
        <f t="shared" si="2"/>
        <v>0</v>
      </c>
    </row>
    <row r="132" spans="1:17" outlineLevel="1" x14ac:dyDescent="0.2">
      <c r="A132" s="4"/>
      <c r="B132" s="4"/>
      <c r="C132" s="5" t="s">
        <v>48</v>
      </c>
      <c r="D132" s="5" t="s">
        <v>48</v>
      </c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</row>
    <row r="133" spans="1:17" outlineLevel="1" x14ac:dyDescent="0.2">
      <c r="A133" s="4">
        <v>1345</v>
      </c>
      <c r="B133" s="4"/>
      <c r="C133" s="5" t="s">
        <v>180</v>
      </c>
      <c r="D133" s="5" t="s">
        <v>181</v>
      </c>
      <c r="E133" s="1">
        <v>-120709.75999999999</v>
      </c>
      <c r="F133" s="1">
        <v>-119886.97</v>
      </c>
      <c r="G133" s="1">
        <v>-134924.19</v>
      </c>
      <c r="H133" s="1">
        <v>-224675.92</v>
      </c>
      <c r="I133" s="1">
        <v>-178998.51</v>
      </c>
      <c r="J133" s="1">
        <v>-150469.34</v>
      </c>
      <c r="K133" s="1">
        <v>-255515.63</v>
      </c>
      <c r="L133" s="1">
        <v>-63021.95</v>
      </c>
      <c r="M133" s="1">
        <v>-172626.29</v>
      </c>
      <c r="N133" s="1">
        <v>-177978.6</v>
      </c>
      <c r="O133" s="1"/>
      <c r="P133" s="1"/>
      <c r="Q133" s="1">
        <f t="shared" si="2"/>
        <v>-1598807.16</v>
      </c>
    </row>
    <row r="134" spans="1:17" outlineLevel="1" x14ac:dyDescent="0.2">
      <c r="A134" s="4"/>
      <c r="B134" s="4"/>
      <c r="C134" s="5" t="s">
        <v>48</v>
      </c>
      <c r="D134" s="5" t="s">
        <v>48</v>
      </c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</row>
    <row r="135" spans="1:17" outlineLevel="1" x14ac:dyDescent="0.2">
      <c r="A135" s="4">
        <v>1355</v>
      </c>
      <c r="B135" s="4"/>
      <c r="C135" s="5" t="s">
        <v>182</v>
      </c>
      <c r="D135" s="5" t="s">
        <v>183</v>
      </c>
      <c r="E135" s="1">
        <v>0</v>
      </c>
      <c r="F135" s="1">
        <v>0</v>
      </c>
      <c r="G135" s="1">
        <v>0</v>
      </c>
      <c r="H135" s="1">
        <v>83.86</v>
      </c>
      <c r="I135" s="1">
        <v>0</v>
      </c>
      <c r="J135" s="1">
        <v>0</v>
      </c>
      <c r="K135" s="1">
        <v>148.05000000000001</v>
      </c>
      <c r="L135" s="1">
        <v>0</v>
      </c>
      <c r="M135" s="1">
        <v>0</v>
      </c>
      <c r="N135" s="1">
        <v>252.76</v>
      </c>
      <c r="O135" s="1"/>
      <c r="P135" s="1"/>
      <c r="Q135" s="1">
        <f t="shared" si="2"/>
        <v>484.67</v>
      </c>
    </row>
    <row r="136" spans="1:17" outlineLevel="1" x14ac:dyDescent="0.2">
      <c r="A136" s="4"/>
      <c r="B136" s="4">
        <v>7630</v>
      </c>
      <c r="C136" s="5" t="s">
        <v>184</v>
      </c>
      <c r="D136" s="5" t="s">
        <v>185</v>
      </c>
      <c r="E136" s="1">
        <v>0</v>
      </c>
      <c r="F136" s="1">
        <v>0</v>
      </c>
      <c r="G136" s="1">
        <v>0</v>
      </c>
      <c r="H136" s="1">
        <v>79.489999999999995</v>
      </c>
      <c r="I136" s="1">
        <v>0</v>
      </c>
      <c r="J136" s="1">
        <v>0</v>
      </c>
      <c r="K136" s="1">
        <v>140.34</v>
      </c>
      <c r="L136" s="1">
        <v>0</v>
      </c>
      <c r="M136" s="1">
        <v>0</v>
      </c>
      <c r="N136" s="1">
        <v>239.59</v>
      </c>
      <c r="O136" s="1"/>
      <c r="P136" s="1"/>
      <c r="Q136" s="1">
        <f t="shared" si="2"/>
        <v>459.41999999999996</v>
      </c>
    </row>
    <row r="137" spans="1:17" outlineLevel="1" x14ac:dyDescent="0.2">
      <c r="A137" s="4"/>
      <c r="B137" s="4">
        <v>7633</v>
      </c>
      <c r="C137" s="5" t="s">
        <v>186</v>
      </c>
      <c r="D137" s="5" t="s">
        <v>187</v>
      </c>
      <c r="E137" s="1">
        <v>0</v>
      </c>
      <c r="F137" s="1">
        <v>0</v>
      </c>
      <c r="G137" s="1">
        <v>0</v>
      </c>
      <c r="H137" s="1">
        <v>4.37</v>
      </c>
      <c r="I137" s="1">
        <v>0</v>
      </c>
      <c r="J137" s="1">
        <v>0</v>
      </c>
      <c r="K137" s="1">
        <v>7.71</v>
      </c>
      <c r="L137" s="1">
        <v>0</v>
      </c>
      <c r="M137" s="1">
        <v>0</v>
      </c>
      <c r="N137" s="1">
        <v>13.17</v>
      </c>
      <c r="O137" s="1"/>
      <c r="P137" s="1"/>
      <c r="Q137" s="1">
        <f t="shared" si="2"/>
        <v>25.25</v>
      </c>
    </row>
    <row r="138" spans="1:17" outlineLevel="1" x14ac:dyDescent="0.2">
      <c r="A138" s="4"/>
      <c r="B138" s="4"/>
      <c r="C138" s="5" t="s">
        <v>48</v>
      </c>
      <c r="D138" s="5" t="s">
        <v>48</v>
      </c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</row>
    <row r="139" spans="1:17" outlineLevel="1" x14ac:dyDescent="0.2">
      <c r="A139" s="4">
        <v>1380</v>
      </c>
      <c r="B139" s="4"/>
      <c r="C139" s="5" t="s">
        <v>188</v>
      </c>
      <c r="D139" s="5" t="s">
        <v>189</v>
      </c>
      <c r="E139" s="1">
        <v>-120709.75999999999</v>
      </c>
      <c r="F139" s="1">
        <v>-119886.97</v>
      </c>
      <c r="G139" s="1">
        <v>-134924.19</v>
      </c>
      <c r="H139" s="1">
        <v>-224759.78</v>
      </c>
      <c r="I139" s="1">
        <v>-178998.51</v>
      </c>
      <c r="J139" s="1">
        <v>-150469.34</v>
      </c>
      <c r="K139" s="1">
        <v>-255663.68</v>
      </c>
      <c r="L139" s="1">
        <v>-63021.95</v>
      </c>
      <c r="M139" s="1">
        <v>-172626.29</v>
      </c>
      <c r="N139" s="1">
        <v>-178231.36</v>
      </c>
      <c r="O139" s="1"/>
      <c r="P139" s="1"/>
      <c r="Q139" s="1">
        <f>SUM(E139:P139)</f>
        <v>-1599291.83</v>
      </c>
    </row>
    <row r="140" spans="1:17" outlineLevel="1" x14ac:dyDescent="0.2">
      <c r="A140" s="4"/>
      <c r="B140" s="4"/>
      <c r="C140" s="5" t="s">
        <v>48</v>
      </c>
      <c r="D140" s="5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</row>
  </sheetData>
  <mergeCells count="1">
    <mergeCell ref="A1:N1"/>
  </mergeCells>
  <phoneticPr fontId="6" type="noConversion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A0F85-EE1B-4C76-AED7-29386692DF0A}">
  <sheetPr>
    <tabColor rgb="FFFFFF00"/>
    <pageSetUpPr fitToPage="1"/>
  </sheetPr>
  <dimension ref="A1:G41"/>
  <sheetViews>
    <sheetView zoomScaleNormal="100" workbookViewId="0">
      <pane ySplit="4" topLeftCell="A5" activePane="bottomLeft" state="frozen"/>
      <selection pane="bottomLeft" activeCell="I30" sqref="I30"/>
    </sheetView>
  </sheetViews>
  <sheetFormatPr baseColWidth="10" defaultColWidth="11.42578125" defaultRowHeight="12.75" x14ac:dyDescent="0.2"/>
  <cols>
    <col min="1" max="1" width="83.7109375" style="9" customWidth="1"/>
    <col min="2" max="2" width="15.28515625" style="54" bestFit="1" customWidth="1"/>
    <col min="3" max="3" width="15.28515625" style="9" bestFit="1" customWidth="1"/>
    <col min="4" max="4" width="15.140625" style="9" bestFit="1" customWidth="1"/>
    <col min="5" max="5" width="15.5703125" style="9" bestFit="1" customWidth="1"/>
    <col min="6" max="6" width="15.42578125" style="9" bestFit="1" customWidth="1"/>
    <col min="7" max="7" width="12.7109375" style="9" bestFit="1" customWidth="1"/>
    <col min="8" max="16384" width="11.42578125" style="9"/>
  </cols>
  <sheetData>
    <row r="1" spans="1:7" ht="15" x14ac:dyDescent="0.25">
      <c r="A1" s="7" t="s">
        <v>14</v>
      </c>
      <c r="F1" s="186" t="s">
        <v>343</v>
      </c>
    </row>
    <row r="2" spans="1:7" ht="13.5" thickBot="1" x14ac:dyDescent="0.25">
      <c r="A2" s="9" t="s">
        <v>1</v>
      </c>
    </row>
    <row r="3" spans="1:7" ht="13.5" thickBot="1" x14ac:dyDescent="0.25">
      <c r="B3" s="198" t="s">
        <v>30</v>
      </c>
      <c r="C3" s="199"/>
      <c r="D3" s="199"/>
      <c r="E3" s="199"/>
      <c r="F3" s="200"/>
    </row>
    <row r="4" spans="1:7" ht="13.5" thickBot="1" x14ac:dyDescent="0.25">
      <c r="A4" s="55"/>
      <c r="B4" s="56">
        <v>2026</v>
      </c>
      <c r="C4" s="56">
        <v>2027</v>
      </c>
      <c r="D4" s="56">
        <v>2028</v>
      </c>
      <c r="E4" s="56">
        <v>2029</v>
      </c>
      <c r="F4" s="56">
        <v>2030</v>
      </c>
    </row>
    <row r="5" spans="1:7" x14ac:dyDescent="0.2">
      <c r="A5" s="57"/>
      <c r="B5" s="58"/>
      <c r="C5" s="59"/>
      <c r="D5" s="60"/>
      <c r="E5" s="61"/>
      <c r="F5" s="62"/>
    </row>
    <row r="6" spans="1:7" x14ac:dyDescent="0.2">
      <c r="A6" s="63" t="s">
        <v>13</v>
      </c>
      <c r="B6" s="64">
        <v>-2270119.8502202365</v>
      </c>
      <c r="C6" s="64">
        <v>118099.91913334932</v>
      </c>
      <c r="D6" s="64">
        <v>4807405.4402409028</v>
      </c>
      <c r="E6" s="64">
        <v>11758190.526617963</v>
      </c>
      <c r="F6" s="64">
        <v>17854155.080553226</v>
      </c>
    </row>
    <row r="7" spans="1:7" x14ac:dyDescent="0.2">
      <c r="A7" s="138" t="s">
        <v>208</v>
      </c>
      <c r="B7" s="177">
        <v>31631.666666666664</v>
      </c>
      <c r="C7" s="11">
        <v>44965</v>
      </c>
      <c r="D7" s="12">
        <v>86631.666666666657</v>
      </c>
      <c r="E7" s="65">
        <v>107464.99999999999</v>
      </c>
      <c r="F7" s="11">
        <v>132465</v>
      </c>
    </row>
    <row r="8" spans="1:7" x14ac:dyDescent="0.2">
      <c r="A8" s="138" t="s">
        <v>325</v>
      </c>
      <c r="B8" s="177">
        <v>10000</v>
      </c>
      <c r="C8" s="177">
        <v>10000</v>
      </c>
      <c r="D8" s="177">
        <v>10000</v>
      </c>
      <c r="E8" s="177">
        <v>10000</v>
      </c>
      <c r="F8" s="177">
        <v>10000</v>
      </c>
    </row>
    <row r="9" spans="1:7" x14ac:dyDescent="0.2">
      <c r="A9" s="138" t="s">
        <v>326</v>
      </c>
      <c r="B9" s="177">
        <v>0</v>
      </c>
      <c r="C9" s="11">
        <v>0</v>
      </c>
      <c r="D9" s="11">
        <v>0</v>
      </c>
      <c r="E9" s="11">
        <v>0</v>
      </c>
      <c r="F9" s="11">
        <v>0</v>
      </c>
    </row>
    <row r="10" spans="1:7" x14ac:dyDescent="0.2">
      <c r="A10" s="138" t="s">
        <v>210</v>
      </c>
      <c r="B10" s="11">
        <v>10000</v>
      </c>
      <c r="C10" s="11">
        <v>10000</v>
      </c>
      <c r="D10" s="11">
        <v>10000</v>
      </c>
      <c r="E10" s="11">
        <v>10000</v>
      </c>
      <c r="F10" s="11">
        <v>10000</v>
      </c>
      <c r="G10" s="8"/>
    </row>
    <row r="11" spans="1:7" x14ac:dyDescent="0.2">
      <c r="A11" s="138" t="s">
        <v>211</v>
      </c>
      <c r="B11" s="11">
        <v>0</v>
      </c>
      <c r="C11" s="11">
        <v>0</v>
      </c>
      <c r="D11" s="12">
        <v>0</v>
      </c>
      <c r="E11" s="65">
        <v>0</v>
      </c>
      <c r="F11" s="11">
        <v>0</v>
      </c>
    </row>
    <row r="12" spans="1:7" x14ac:dyDescent="0.2">
      <c r="A12" s="139" t="s">
        <v>209</v>
      </c>
      <c r="B12" s="140">
        <v>-2238488.18355357</v>
      </c>
      <c r="C12" s="140">
        <v>163064.91913334932</v>
      </c>
      <c r="D12" s="140">
        <v>4894037.1069075698</v>
      </c>
      <c r="E12" s="140">
        <v>11865655.526617963</v>
      </c>
      <c r="F12" s="140">
        <v>17986620.080553226</v>
      </c>
    </row>
    <row r="13" spans="1:7" x14ac:dyDescent="0.2">
      <c r="A13" s="66"/>
      <c r="B13" s="67"/>
      <c r="C13" s="67"/>
      <c r="D13" s="68"/>
      <c r="E13" s="69"/>
      <c r="F13" s="67"/>
    </row>
    <row r="14" spans="1:7" x14ac:dyDescent="0.2">
      <c r="A14" s="138" t="s">
        <v>219</v>
      </c>
      <c r="B14" s="11">
        <v>0</v>
      </c>
      <c r="C14" s="11">
        <v>0</v>
      </c>
      <c r="D14" s="12">
        <v>0</v>
      </c>
      <c r="E14" s="65">
        <v>0</v>
      </c>
      <c r="F14" s="11">
        <v>0</v>
      </c>
    </row>
    <row r="15" spans="1:7" x14ac:dyDescent="0.2">
      <c r="A15" s="138" t="s">
        <v>220</v>
      </c>
      <c r="B15" s="11">
        <v>0</v>
      </c>
      <c r="C15" s="11">
        <v>0</v>
      </c>
      <c r="D15" s="12">
        <v>0</v>
      </c>
      <c r="E15" s="65">
        <v>0</v>
      </c>
      <c r="F15" s="11">
        <v>0</v>
      </c>
    </row>
    <row r="16" spans="1:7" x14ac:dyDescent="0.2">
      <c r="A16" s="138" t="s">
        <v>212</v>
      </c>
      <c r="B16" s="11">
        <v>360000</v>
      </c>
      <c r="C16" s="11">
        <v>860000</v>
      </c>
      <c r="D16" s="11">
        <v>1410000</v>
      </c>
      <c r="E16" s="11">
        <v>4010000</v>
      </c>
      <c r="F16" s="11">
        <v>3510000</v>
      </c>
    </row>
    <row r="17" spans="1:6" x14ac:dyDescent="0.2">
      <c r="A17" s="138" t="s">
        <v>213</v>
      </c>
      <c r="B17" s="11">
        <v>0</v>
      </c>
      <c r="C17" s="11">
        <v>0</v>
      </c>
      <c r="D17" s="12">
        <v>0</v>
      </c>
      <c r="E17" s="65">
        <v>0</v>
      </c>
      <c r="F17" s="11">
        <v>0</v>
      </c>
    </row>
    <row r="18" spans="1:6" x14ac:dyDescent="0.2">
      <c r="A18" s="138" t="s">
        <v>214</v>
      </c>
      <c r="B18" s="11">
        <v>215000</v>
      </c>
      <c r="C18" s="11">
        <v>275000</v>
      </c>
      <c r="D18" s="11">
        <v>225000</v>
      </c>
      <c r="E18" s="11">
        <v>825000</v>
      </c>
      <c r="F18" s="11">
        <v>525000</v>
      </c>
    </row>
    <row r="19" spans="1:6" x14ac:dyDescent="0.2">
      <c r="A19" s="138" t="s">
        <v>215</v>
      </c>
      <c r="B19" s="11">
        <v>0</v>
      </c>
      <c r="C19" s="11">
        <v>0</v>
      </c>
      <c r="D19" s="12">
        <v>0</v>
      </c>
      <c r="E19" s="65">
        <v>0</v>
      </c>
      <c r="F19" s="11">
        <v>0</v>
      </c>
    </row>
    <row r="20" spans="1:6" x14ac:dyDescent="0.2">
      <c r="A20" s="141" t="s">
        <v>15</v>
      </c>
      <c r="B20" s="140">
        <v>-2383488.18355357</v>
      </c>
      <c r="C20" s="140">
        <v>-421935.08086665068</v>
      </c>
      <c r="D20" s="140">
        <v>3709037.1069075698</v>
      </c>
      <c r="E20" s="140">
        <v>8680655.5266179629</v>
      </c>
      <c r="F20" s="140">
        <v>15001620.080553226</v>
      </c>
    </row>
    <row r="21" spans="1:6" x14ac:dyDescent="0.2">
      <c r="A21" s="66"/>
      <c r="B21" s="67"/>
      <c r="C21" s="67"/>
      <c r="D21" s="68"/>
      <c r="E21" s="69"/>
      <c r="F21" s="67"/>
    </row>
    <row r="22" spans="1:6" x14ac:dyDescent="0.2">
      <c r="A22" s="138" t="s">
        <v>216</v>
      </c>
      <c r="B22" s="11">
        <v>89790</v>
      </c>
      <c r="C22" s="11">
        <v>100000</v>
      </c>
      <c r="D22" s="11">
        <v>270000</v>
      </c>
      <c r="E22" s="11">
        <v>145000</v>
      </c>
      <c r="F22" s="11">
        <v>170000</v>
      </c>
    </row>
    <row r="23" spans="1:6" x14ac:dyDescent="0.2">
      <c r="A23" s="138" t="s">
        <v>217</v>
      </c>
      <c r="B23" s="11">
        <v>0</v>
      </c>
      <c r="C23" s="11">
        <v>0</v>
      </c>
      <c r="D23" s="12">
        <v>0</v>
      </c>
      <c r="E23" s="65">
        <v>0</v>
      </c>
      <c r="F23" s="11">
        <v>0</v>
      </c>
    </row>
    <row r="24" spans="1:6" x14ac:dyDescent="0.2">
      <c r="A24" s="138" t="s">
        <v>218</v>
      </c>
      <c r="B24" s="11">
        <v>0</v>
      </c>
      <c r="C24" s="11">
        <v>0</v>
      </c>
      <c r="D24" s="12">
        <v>0</v>
      </c>
      <c r="E24" s="65">
        <v>0</v>
      </c>
      <c r="F24" s="11">
        <v>0</v>
      </c>
    </row>
    <row r="25" spans="1:6" x14ac:dyDescent="0.2">
      <c r="A25" s="139" t="s">
        <v>16</v>
      </c>
      <c r="B25" s="140">
        <v>-89790</v>
      </c>
      <c r="C25" s="140">
        <v>-100000</v>
      </c>
      <c r="D25" s="140">
        <v>-270000</v>
      </c>
      <c r="E25" s="140">
        <v>-145000</v>
      </c>
      <c r="F25" s="140">
        <v>-170000</v>
      </c>
    </row>
    <row r="26" spans="1:6" x14ac:dyDescent="0.2">
      <c r="A26" s="24"/>
      <c r="B26" s="17"/>
      <c r="C26" s="17"/>
      <c r="D26" s="70"/>
      <c r="E26" s="71"/>
      <c r="F26" s="17"/>
    </row>
    <row r="27" spans="1:6" x14ac:dyDescent="0.2">
      <c r="A27" s="138" t="s">
        <v>221</v>
      </c>
      <c r="B27" s="11">
        <v>0</v>
      </c>
      <c r="C27" s="11">
        <v>0</v>
      </c>
      <c r="D27" s="11">
        <v>0</v>
      </c>
      <c r="E27" s="11">
        <v>0</v>
      </c>
      <c r="F27" s="11">
        <v>0</v>
      </c>
    </row>
    <row r="28" spans="1:6" x14ac:dyDescent="0.2">
      <c r="A28" s="138" t="s">
        <v>222</v>
      </c>
      <c r="B28" s="185">
        <v>1409304.76</v>
      </c>
      <c r="C28" s="11">
        <v>0</v>
      </c>
      <c r="D28" s="11">
        <v>0</v>
      </c>
      <c r="E28" s="11">
        <v>0</v>
      </c>
      <c r="F28" s="11">
        <v>0</v>
      </c>
    </row>
    <row r="29" spans="1:6" x14ac:dyDescent="0.2">
      <c r="A29" s="138" t="s">
        <v>223</v>
      </c>
      <c r="B29" s="11">
        <v>0</v>
      </c>
      <c r="C29" s="11">
        <v>0</v>
      </c>
      <c r="D29" s="11">
        <v>0</v>
      </c>
      <c r="E29" s="11">
        <v>0</v>
      </c>
      <c r="F29" s="11">
        <v>0</v>
      </c>
    </row>
    <row r="30" spans="1:6" x14ac:dyDescent="0.2">
      <c r="A30" s="138" t="s">
        <v>224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</row>
    <row r="31" spans="1:6" x14ac:dyDescent="0.2">
      <c r="A31" s="138" t="s">
        <v>225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</row>
    <row r="32" spans="1:6" x14ac:dyDescent="0.2">
      <c r="A32" s="139" t="s">
        <v>18</v>
      </c>
      <c r="B32" s="142">
        <v>1409304.76</v>
      </c>
      <c r="C32" s="142">
        <v>0</v>
      </c>
      <c r="D32" s="142">
        <v>0</v>
      </c>
      <c r="E32" s="142">
        <v>0</v>
      </c>
      <c r="F32" s="142">
        <v>0</v>
      </c>
    </row>
    <row r="33" spans="1:6" x14ac:dyDescent="0.2">
      <c r="A33" s="66"/>
      <c r="B33" s="67"/>
      <c r="C33" s="67"/>
      <c r="D33" s="68"/>
      <c r="E33" s="69"/>
      <c r="F33" s="67"/>
    </row>
    <row r="34" spans="1:6" ht="13.5" thickBot="1" x14ac:dyDescent="0.25">
      <c r="A34" s="143" t="s">
        <v>17</v>
      </c>
      <c r="B34" s="144">
        <v>-1063973.4235535699</v>
      </c>
      <c r="C34" s="144">
        <v>-521935.08086665068</v>
      </c>
      <c r="D34" s="144">
        <v>3439037.1069075698</v>
      </c>
      <c r="E34" s="144">
        <v>8535655.5266179629</v>
      </c>
      <c r="F34" s="144">
        <v>14831620.080553226</v>
      </c>
    </row>
    <row r="35" spans="1:6" x14ac:dyDescent="0.2">
      <c r="A35" s="24"/>
      <c r="B35" s="150"/>
      <c r="C35" s="150"/>
      <c r="D35" s="150"/>
      <c r="E35" s="150"/>
      <c r="F35" s="150"/>
    </row>
    <row r="36" spans="1:6" ht="13.5" thickBot="1" x14ac:dyDescent="0.25"/>
    <row r="37" spans="1:6" ht="13.5" thickBot="1" x14ac:dyDescent="0.25">
      <c r="A37" s="149" t="s">
        <v>227</v>
      </c>
    </row>
    <row r="38" spans="1:6" x14ac:dyDescent="0.2">
      <c r="A38" s="103" t="s">
        <v>228</v>
      </c>
      <c r="B38" s="151">
        <v>2300000</v>
      </c>
      <c r="C38" s="151">
        <v>1236026.5764464301</v>
      </c>
      <c r="D38" s="151">
        <v>714091.49557977938</v>
      </c>
      <c r="E38" s="151">
        <v>4153128.602487349</v>
      </c>
      <c r="F38" s="151">
        <v>12688784.129105311</v>
      </c>
    </row>
    <row r="39" spans="1:6" ht="13.5" thickBot="1" x14ac:dyDescent="0.25">
      <c r="A39" s="76" t="s">
        <v>229</v>
      </c>
      <c r="B39" s="152">
        <v>1236026.5764464301</v>
      </c>
      <c r="C39" s="152">
        <v>714091.49557977938</v>
      </c>
      <c r="D39" s="152">
        <v>4153128.602487349</v>
      </c>
      <c r="E39" s="152">
        <v>12688784.129105311</v>
      </c>
      <c r="F39" s="152">
        <v>27520404.209658537</v>
      </c>
    </row>
    <row r="41" spans="1:6" x14ac:dyDescent="0.2">
      <c r="B41" s="180"/>
      <c r="C41" s="180"/>
      <c r="D41" s="180"/>
      <c r="E41" s="180"/>
      <c r="F41" s="180"/>
    </row>
  </sheetData>
  <mergeCells count="1">
    <mergeCell ref="B3:F3"/>
  </mergeCells>
  <pageMargins left="0.7" right="0.7" top="0.78740157499999996" bottom="0.78740157499999996" header="0.3" footer="0.3"/>
  <pageSetup paperSize="9" scale="78" orientation="landscape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D39CD-5481-406E-BFA9-2C870466642D}">
  <sheetPr>
    <tabColor rgb="FFFFFF00"/>
  </sheetPr>
  <dimension ref="A1:I33"/>
  <sheetViews>
    <sheetView tabSelected="1" workbookViewId="0">
      <selection activeCell="F33" sqref="F33"/>
    </sheetView>
  </sheetViews>
  <sheetFormatPr baseColWidth="10" defaultColWidth="11.42578125" defaultRowHeight="12.75" x14ac:dyDescent="0.2"/>
  <cols>
    <col min="1" max="1" width="4.7109375" style="9" customWidth="1"/>
    <col min="2" max="2" width="62.85546875" style="9" bestFit="1" customWidth="1"/>
    <col min="3" max="3" width="15.28515625" style="162" customWidth="1"/>
    <col min="4" max="4" width="15.28515625" style="161" customWidth="1"/>
    <col min="5" max="8" width="15.28515625" style="9" customWidth="1"/>
    <col min="9" max="9" width="15.85546875" style="9" bestFit="1" customWidth="1"/>
    <col min="10" max="16384" width="11.42578125" style="9"/>
  </cols>
  <sheetData>
    <row r="1" spans="1:9" x14ac:dyDescent="0.2">
      <c r="I1" s="186" t="s">
        <v>343</v>
      </c>
    </row>
    <row r="2" spans="1:9" ht="19.5" x14ac:dyDescent="0.3">
      <c r="A2" s="159" t="s">
        <v>320</v>
      </c>
      <c r="B2" s="159"/>
      <c r="C2" s="160"/>
    </row>
    <row r="3" spans="1:9" ht="19.5" x14ac:dyDescent="0.3">
      <c r="A3" s="159"/>
      <c r="B3" s="159"/>
      <c r="C3" s="160"/>
    </row>
    <row r="4" spans="1:9" ht="16.5" customHeight="1" x14ac:dyDescent="0.2"/>
    <row r="5" spans="1:9" ht="16.5" customHeight="1" x14ac:dyDescent="0.2"/>
    <row r="6" spans="1:9" ht="13.5" thickBot="1" x14ac:dyDescent="0.25"/>
    <row r="7" spans="1:9" ht="25.5" x14ac:dyDescent="0.2">
      <c r="C7" s="183" t="s">
        <v>342</v>
      </c>
      <c r="D7" s="171" t="s">
        <v>323</v>
      </c>
      <c r="E7" s="171" t="s">
        <v>324</v>
      </c>
      <c r="F7" s="171" t="s">
        <v>327</v>
      </c>
      <c r="G7" s="171" t="s">
        <v>328</v>
      </c>
      <c r="H7" s="171" t="s">
        <v>329</v>
      </c>
      <c r="I7" s="171" t="s">
        <v>330</v>
      </c>
    </row>
    <row r="8" spans="1:9" ht="13.5" thickBot="1" x14ac:dyDescent="0.25">
      <c r="C8" s="184" t="s">
        <v>202</v>
      </c>
      <c r="D8" s="163" t="s">
        <v>202</v>
      </c>
      <c r="E8" s="163" t="s">
        <v>202</v>
      </c>
      <c r="F8" s="163" t="s">
        <v>202</v>
      </c>
      <c r="G8" s="163" t="s">
        <v>202</v>
      </c>
      <c r="H8" s="163" t="s">
        <v>202</v>
      </c>
      <c r="I8" s="163" t="s">
        <v>202</v>
      </c>
    </row>
    <row r="9" spans="1:9" s="30" customFormat="1" x14ac:dyDescent="0.2">
      <c r="A9" s="164" t="s">
        <v>298</v>
      </c>
      <c r="B9" s="164"/>
      <c r="C9" s="165">
        <v>137109.85999999999</v>
      </c>
      <c r="D9" s="165">
        <v>138000</v>
      </c>
      <c r="E9" s="165">
        <v>206158.33333333334</v>
      </c>
      <c r="F9" s="165">
        <v>271193.33333333337</v>
      </c>
      <c r="G9" s="165">
        <v>464561.66666666674</v>
      </c>
      <c r="H9" s="165">
        <v>512096.66666666674</v>
      </c>
      <c r="I9" s="165">
        <v>559631.66666666674</v>
      </c>
    </row>
    <row r="10" spans="1:9" x14ac:dyDescent="0.2">
      <c r="B10" s="9" t="s">
        <v>299</v>
      </c>
      <c r="C10" s="166">
        <v>117205.5</v>
      </c>
      <c r="D10" s="174">
        <v>120000</v>
      </c>
      <c r="E10" s="174">
        <v>130000</v>
      </c>
      <c r="F10" s="174">
        <v>140000</v>
      </c>
      <c r="G10" s="174">
        <v>150000</v>
      </c>
      <c r="H10" s="174">
        <v>160000</v>
      </c>
      <c r="I10" s="174">
        <v>170000</v>
      </c>
    </row>
    <row r="11" spans="1:9" x14ac:dyDescent="0.2">
      <c r="B11" s="9" t="s">
        <v>300</v>
      </c>
      <c r="C11" s="166">
        <v>19904.36</v>
      </c>
      <c r="D11" s="174">
        <v>18000</v>
      </c>
      <c r="E11" s="166">
        <v>76158.333333333343</v>
      </c>
      <c r="F11" s="166">
        <v>131193.33333333334</v>
      </c>
      <c r="G11" s="166">
        <v>314561.66666666674</v>
      </c>
      <c r="H11" s="166">
        <v>352096.66666666674</v>
      </c>
      <c r="I11" s="166">
        <v>389631.66666666674</v>
      </c>
    </row>
    <row r="12" spans="1:9" s="30" customFormat="1" x14ac:dyDescent="0.2">
      <c r="A12" s="164" t="s">
        <v>301</v>
      </c>
      <c r="B12" s="164"/>
      <c r="C12" s="167">
        <v>3093826.12</v>
      </c>
      <c r="D12" s="167">
        <v>2700000</v>
      </c>
      <c r="E12" s="167">
        <v>1986026.5764464301</v>
      </c>
      <c r="F12" s="167">
        <v>2314091.4955797791</v>
      </c>
      <c r="G12" s="167">
        <v>7153128.602487349</v>
      </c>
      <c r="H12" s="167">
        <v>19688784.129105311</v>
      </c>
      <c r="I12" s="167">
        <v>38020404.209658533</v>
      </c>
    </row>
    <row r="13" spans="1:9" x14ac:dyDescent="0.2">
      <c r="B13" s="9" t="s">
        <v>302</v>
      </c>
      <c r="C13" s="166">
        <v>344610.93</v>
      </c>
      <c r="D13" s="174">
        <v>345000</v>
      </c>
      <c r="E13" s="174">
        <v>500000</v>
      </c>
      <c r="F13" s="174">
        <v>1000000</v>
      </c>
      <c r="G13" s="174">
        <v>2000000</v>
      </c>
      <c r="H13" s="174">
        <v>5000000</v>
      </c>
      <c r="I13" s="174">
        <v>7500000</v>
      </c>
    </row>
    <row r="14" spans="1:9" x14ac:dyDescent="0.2">
      <c r="B14" s="9" t="s">
        <v>303</v>
      </c>
      <c r="C14" s="166">
        <v>18462.150000000001</v>
      </c>
      <c r="D14" s="174">
        <v>55000</v>
      </c>
      <c r="E14" s="174">
        <v>250000</v>
      </c>
      <c r="F14" s="174">
        <v>600000</v>
      </c>
      <c r="G14" s="174">
        <v>1000000</v>
      </c>
      <c r="H14" s="174">
        <v>2000000</v>
      </c>
      <c r="I14" s="174">
        <v>3000000</v>
      </c>
    </row>
    <row r="15" spans="1:9" x14ac:dyDescent="0.2">
      <c r="B15" s="9" t="s">
        <v>304</v>
      </c>
      <c r="C15" s="166">
        <v>2730753.04</v>
      </c>
      <c r="D15" s="174">
        <v>2300000</v>
      </c>
      <c r="E15" s="166">
        <v>1236026.5764464301</v>
      </c>
      <c r="F15" s="166">
        <v>714091.49557977938</v>
      </c>
      <c r="G15" s="166">
        <v>4153128.602487349</v>
      </c>
      <c r="H15" s="166">
        <v>12688784.129105311</v>
      </c>
      <c r="I15" s="166">
        <v>27520404.209658537</v>
      </c>
    </row>
    <row r="16" spans="1:9" s="30" customFormat="1" x14ac:dyDescent="0.2">
      <c r="A16" s="164" t="s">
        <v>305</v>
      </c>
      <c r="B16" s="164"/>
      <c r="C16" s="167">
        <v>26407.33</v>
      </c>
      <c r="D16" s="175">
        <v>20000</v>
      </c>
      <c r="E16" s="175">
        <v>30000</v>
      </c>
      <c r="F16" s="175">
        <v>40000</v>
      </c>
      <c r="G16" s="175">
        <v>50000</v>
      </c>
      <c r="H16" s="175">
        <v>60000</v>
      </c>
      <c r="I16" s="175">
        <v>70000</v>
      </c>
    </row>
    <row r="17" spans="1:9" s="30" customFormat="1" x14ac:dyDescent="0.2">
      <c r="A17" s="164" t="s">
        <v>306</v>
      </c>
      <c r="B17" s="164"/>
      <c r="C17" s="167">
        <v>0</v>
      </c>
      <c r="D17" s="175">
        <v>0</v>
      </c>
      <c r="E17" s="175">
        <v>0</v>
      </c>
      <c r="F17" s="175">
        <v>0</v>
      </c>
      <c r="G17" s="175">
        <v>0</v>
      </c>
      <c r="H17" s="175">
        <v>0</v>
      </c>
      <c r="I17" s="175">
        <v>0</v>
      </c>
    </row>
    <row r="18" spans="1:9" s="30" customFormat="1" x14ac:dyDescent="0.2">
      <c r="A18" s="168" t="s">
        <v>307</v>
      </c>
      <c r="B18" s="168"/>
      <c r="C18" s="169">
        <v>3257343.31</v>
      </c>
      <c r="D18" s="169">
        <v>2858000</v>
      </c>
      <c r="E18" s="169">
        <v>2222184.9097797633</v>
      </c>
      <c r="F18" s="169">
        <v>2625284.8289131126</v>
      </c>
      <c r="G18" s="169">
        <v>7667690.2691540159</v>
      </c>
      <c r="H18" s="169">
        <v>20260880.795771979</v>
      </c>
      <c r="I18" s="169">
        <v>38650035.876325198</v>
      </c>
    </row>
    <row r="19" spans="1:9" s="30" customFormat="1" x14ac:dyDescent="0.2">
      <c r="A19" s="164" t="s">
        <v>308</v>
      </c>
      <c r="B19" s="164"/>
      <c r="C19" s="167">
        <v>3137807.34</v>
      </c>
      <c r="D19" s="167">
        <v>2743000</v>
      </c>
      <c r="E19" s="167">
        <v>1882184.9097797633</v>
      </c>
      <c r="F19" s="167">
        <v>2000284.8289131131</v>
      </c>
      <c r="G19" s="167">
        <v>6807690.2691540159</v>
      </c>
      <c r="H19" s="167">
        <v>18565880.795771979</v>
      </c>
      <c r="I19" s="167">
        <v>36420035.876325205</v>
      </c>
    </row>
    <row r="20" spans="1:9" x14ac:dyDescent="0.2">
      <c r="B20" s="9" t="s">
        <v>309</v>
      </c>
      <c r="C20" s="166">
        <v>47306</v>
      </c>
      <c r="D20" s="166">
        <v>47306</v>
      </c>
      <c r="E20" s="174">
        <v>51573</v>
      </c>
      <c r="F20" s="166">
        <v>51573</v>
      </c>
      <c r="G20" s="166">
        <v>51573</v>
      </c>
      <c r="H20" s="166">
        <v>51573</v>
      </c>
      <c r="I20" s="166">
        <v>51573</v>
      </c>
    </row>
    <row r="21" spans="1:9" x14ac:dyDescent="0.2">
      <c r="B21" s="9" t="s">
        <v>310</v>
      </c>
      <c r="C21" s="166">
        <v>5675700.7999999998</v>
      </c>
      <c r="D21" s="166">
        <v>5675700.7999999998</v>
      </c>
      <c r="E21" s="174">
        <v>7080738.5599999996</v>
      </c>
      <c r="F21" s="166">
        <v>7080738.5599999996</v>
      </c>
      <c r="G21" s="166">
        <v>7080738.5599999996</v>
      </c>
      <c r="H21" s="166">
        <v>7080738.5599999996</v>
      </c>
      <c r="I21" s="166">
        <v>7080738.5599999996</v>
      </c>
    </row>
    <row r="22" spans="1:9" x14ac:dyDescent="0.2">
      <c r="B22" s="9" t="s">
        <v>311</v>
      </c>
      <c r="C22" s="166">
        <v>-985907.63</v>
      </c>
      <c r="D22" s="166">
        <v>-985907.63</v>
      </c>
      <c r="E22" s="166">
        <v>-2980006.8</v>
      </c>
      <c r="F22" s="166">
        <v>-5250126.6502202358</v>
      </c>
      <c r="G22" s="166">
        <v>-5132026.7310868865</v>
      </c>
      <c r="H22" s="166">
        <v>-324621.29084598366</v>
      </c>
      <c r="I22" s="166">
        <v>11433569.23577198</v>
      </c>
    </row>
    <row r="23" spans="1:9" x14ac:dyDescent="0.2">
      <c r="B23" s="9" t="s">
        <v>322</v>
      </c>
      <c r="C23" s="166">
        <v>-1599291.83</v>
      </c>
      <c r="D23" s="174">
        <v>-1994099.17</v>
      </c>
      <c r="E23" s="166">
        <v>-2270119.8502202365</v>
      </c>
      <c r="F23" s="166">
        <v>118099.91913334932</v>
      </c>
      <c r="G23" s="166">
        <v>4807405.4402409028</v>
      </c>
      <c r="H23" s="166">
        <v>11758190.526617963</v>
      </c>
      <c r="I23" s="166">
        <v>17854155.080553226</v>
      </c>
    </row>
    <row r="24" spans="1:9" x14ac:dyDescent="0.2">
      <c r="B24" s="9" t="s">
        <v>312</v>
      </c>
      <c r="C24" s="166">
        <v>0</v>
      </c>
      <c r="D24" s="166">
        <v>0</v>
      </c>
      <c r="E24" s="166">
        <v>0</v>
      </c>
      <c r="F24" s="166">
        <v>0</v>
      </c>
      <c r="G24" s="166">
        <v>0</v>
      </c>
      <c r="H24" s="166">
        <v>0</v>
      </c>
      <c r="I24" s="166">
        <v>0</v>
      </c>
    </row>
    <row r="25" spans="1:9" s="30" customFormat="1" x14ac:dyDescent="0.2">
      <c r="A25" s="164" t="s">
        <v>313</v>
      </c>
      <c r="B25" s="164"/>
      <c r="C25" s="167">
        <v>23648</v>
      </c>
      <c r="D25" s="167">
        <v>30000</v>
      </c>
      <c r="E25" s="167">
        <v>40000</v>
      </c>
      <c r="F25" s="167">
        <v>50000</v>
      </c>
      <c r="G25" s="167">
        <v>60000</v>
      </c>
      <c r="H25" s="167">
        <v>70000</v>
      </c>
      <c r="I25" s="167">
        <v>80000</v>
      </c>
    </row>
    <row r="26" spans="1:9" x14ac:dyDescent="0.2">
      <c r="B26" s="9" t="s">
        <v>314</v>
      </c>
      <c r="C26" s="166">
        <v>0</v>
      </c>
      <c r="D26" s="174">
        <v>0</v>
      </c>
      <c r="E26" s="174">
        <v>0</v>
      </c>
      <c r="F26" s="174">
        <v>0</v>
      </c>
      <c r="G26" s="174">
        <v>0</v>
      </c>
      <c r="H26" s="174">
        <v>0</v>
      </c>
      <c r="I26" s="174">
        <v>0</v>
      </c>
    </row>
    <row r="27" spans="1:9" x14ac:dyDescent="0.2">
      <c r="B27" s="9" t="s">
        <v>315</v>
      </c>
      <c r="C27" s="166">
        <v>23648</v>
      </c>
      <c r="D27" s="174">
        <v>30000</v>
      </c>
      <c r="E27" s="174">
        <v>40000</v>
      </c>
      <c r="F27" s="174">
        <v>50000</v>
      </c>
      <c r="G27" s="174">
        <v>60000</v>
      </c>
      <c r="H27" s="174">
        <v>70000</v>
      </c>
      <c r="I27" s="174">
        <v>80000</v>
      </c>
    </row>
    <row r="28" spans="1:9" s="30" customFormat="1" x14ac:dyDescent="0.2">
      <c r="A28" s="164" t="s">
        <v>316</v>
      </c>
      <c r="B28" s="164"/>
      <c r="C28" s="167">
        <v>95887.97</v>
      </c>
      <c r="D28" s="167">
        <v>85000</v>
      </c>
      <c r="E28" s="167">
        <v>300000</v>
      </c>
      <c r="F28" s="167">
        <v>575000</v>
      </c>
      <c r="G28" s="167">
        <v>800000</v>
      </c>
      <c r="H28" s="167">
        <v>1625000</v>
      </c>
      <c r="I28" s="167">
        <v>2150000</v>
      </c>
    </row>
    <row r="29" spans="1:9" x14ac:dyDescent="0.2">
      <c r="B29" s="9" t="s">
        <v>317</v>
      </c>
      <c r="C29" s="166">
        <v>73023.5</v>
      </c>
      <c r="D29" s="174">
        <v>60000</v>
      </c>
      <c r="E29" s="174">
        <v>250000</v>
      </c>
      <c r="F29" s="174">
        <v>500000</v>
      </c>
      <c r="G29" s="174">
        <v>700000</v>
      </c>
      <c r="H29" s="174">
        <v>1500000</v>
      </c>
      <c r="I29" s="174">
        <v>2000000</v>
      </c>
    </row>
    <row r="30" spans="1:9" x14ac:dyDescent="0.2">
      <c r="B30" s="9" t="s">
        <v>318</v>
      </c>
      <c r="C30" s="166">
        <v>22864.47</v>
      </c>
      <c r="D30" s="174">
        <v>25000</v>
      </c>
      <c r="E30" s="174">
        <v>50000</v>
      </c>
      <c r="F30" s="174">
        <v>75000</v>
      </c>
      <c r="G30" s="174">
        <v>100000</v>
      </c>
      <c r="H30" s="174">
        <v>125000</v>
      </c>
      <c r="I30" s="174">
        <v>150000</v>
      </c>
    </row>
    <row r="31" spans="1:9" s="30" customFormat="1" ht="13.5" thickBot="1" x14ac:dyDescent="0.25">
      <c r="A31" s="168" t="s">
        <v>319</v>
      </c>
      <c r="B31" s="168"/>
      <c r="C31" s="170">
        <v>3257343.31</v>
      </c>
      <c r="D31" s="170">
        <v>2858000</v>
      </c>
      <c r="E31" s="170">
        <v>2222184.9097797633</v>
      </c>
      <c r="F31" s="170">
        <v>2625284.8289131131</v>
      </c>
      <c r="G31" s="170">
        <v>7667690.2691540159</v>
      </c>
      <c r="H31" s="170">
        <v>20260880.795771979</v>
      </c>
      <c r="I31" s="170">
        <v>38650035.876325205</v>
      </c>
    </row>
    <row r="32" spans="1:9" x14ac:dyDescent="0.2">
      <c r="C32" s="8"/>
      <c r="D32" s="8"/>
      <c r="E32" s="8"/>
      <c r="F32" s="8"/>
      <c r="G32" s="8"/>
      <c r="H32" s="8"/>
      <c r="I32" s="8"/>
    </row>
    <row r="33" spans="2:9" s="172" customFormat="1" ht="11.25" x14ac:dyDescent="0.2">
      <c r="B33" s="172" t="s">
        <v>321</v>
      </c>
      <c r="C33" s="173">
        <v>0</v>
      </c>
      <c r="D33" s="173">
        <v>0</v>
      </c>
      <c r="E33" s="173">
        <v>0</v>
      </c>
      <c r="F33" s="173">
        <v>0</v>
      </c>
      <c r="G33" s="173">
        <v>0</v>
      </c>
      <c r="H33" s="173">
        <v>0</v>
      </c>
      <c r="I33" s="173">
        <v>0</v>
      </c>
    </row>
  </sheetData>
  <phoneticPr fontId="6" type="noConversion"/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0DB46-AAB6-4811-8B57-757FC00B9D59}">
  <sheetPr>
    <tabColor rgb="FFFFC000"/>
  </sheetPr>
  <dimension ref="A1:K56"/>
  <sheetViews>
    <sheetView zoomScaleNormal="100" workbookViewId="0">
      <pane ySplit="6" topLeftCell="A7" activePane="bottomLeft" state="frozen"/>
      <selection pane="bottomLeft" activeCell="A3" sqref="A3"/>
    </sheetView>
  </sheetViews>
  <sheetFormatPr baseColWidth="10" defaultColWidth="10.85546875" defaultRowHeight="12.75" x14ac:dyDescent="0.2"/>
  <cols>
    <col min="1" max="1" width="20.42578125" style="106" bestFit="1" customWidth="1"/>
    <col min="2" max="2" width="11.7109375" style="107" customWidth="1"/>
    <col min="3" max="3" width="16.85546875" style="108" bestFit="1" customWidth="1"/>
    <col min="4" max="4" width="13.42578125" style="108" bestFit="1" customWidth="1"/>
    <col min="5" max="5" width="18.85546875" style="108" bestFit="1" customWidth="1"/>
    <col min="6" max="6" width="23.7109375" style="108" bestFit="1" customWidth="1"/>
    <col min="7" max="7" width="16.85546875" style="108" bestFit="1" customWidth="1"/>
    <col min="8" max="8" width="21.7109375" style="108" bestFit="1" customWidth="1"/>
    <col min="9" max="9" width="12.85546875" style="109" bestFit="1" customWidth="1"/>
    <col min="10" max="10" width="10.85546875" style="105"/>
    <col min="11" max="11" width="32.85546875" style="105" customWidth="1"/>
    <col min="12" max="12" width="30.28515625" style="104" customWidth="1"/>
    <col min="13" max="16384" width="10.85546875" style="104"/>
  </cols>
  <sheetData>
    <row r="1" spans="1:9" ht="15" x14ac:dyDescent="0.25">
      <c r="A1" s="74" t="s">
        <v>205</v>
      </c>
    </row>
    <row r="2" spans="1:9" x14ac:dyDescent="0.2">
      <c r="A2" s="9" t="s">
        <v>1</v>
      </c>
    </row>
    <row r="4" spans="1:9" ht="13.5" thickBot="1" x14ac:dyDescent="0.25"/>
    <row r="5" spans="1:9" x14ac:dyDescent="0.2">
      <c r="A5" s="115"/>
      <c r="B5" s="116" t="s">
        <v>26</v>
      </c>
      <c r="C5" s="117" t="s">
        <v>27</v>
      </c>
      <c r="D5" s="118" t="s">
        <v>204</v>
      </c>
      <c r="E5" s="117" t="s">
        <v>31</v>
      </c>
      <c r="F5" s="118" t="s">
        <v>32</v>
      </c>
      <c r="G5" s="117" t="s">
        <v>33</v>
      </c>
      <c r="H5" s="118" t="s">
        <v>34</v>
      </c>
      <c r="I5" s="119" t="s">
        <v>28</v>
      </c>
    </row>
    <row r="6" spans="1:9" ht="13.5" thickBot="1" x14ac:dyDescent="0.25">
      <c r="A6" s="120" t="s">
        <v>23</v>
      </c>
      <c r="B6" s="121" t="s">
        <v>35</v>
      </c>
      <c r="C6" s="122" t="s">
        <v>36</v>
      </c>
      <c r="D6" s="123" t="s">
        <v>22</v>
      </c>
      <c r="E6" s="122" t="s">
        <v>25</v>
      </c>
      <c r="F6" s="123" t="s">
        <v>22</v>
      </c>
      <c r="G6" s="122" t="s">
        <v>22</v>
      </c>
      <c r="H6" s="123" t="s">
        <v>22</v>
      </c>
      <c r="I6" s="124" t="s">
        <v>22</v>
      </c>
    </row>
    <row r="7" spans="1:9" x14ac:dyDescent="0.2">
      <c r="A7" s="131">
        <v>2026</v>
      </c>
      <c r="B7" s="110"/>
      <c r="D7" s="126"/>
      <c r="F7" s="126"/>
      <c r="H7" s="126"/>
      <c r="I7" s="127"/>
    </row>
    <row r="8" spans="1:9" x14ac:dyDescent="0.2">
      <c r="A8" s="125" t="s">
        <v>37</v>
      </c>
      <c r="B8" s="111"/>
      <c r="C8" s="108" t="e">
        <f>#REF!</f>
        <v>#REF!</v>
      </c>
      <c r="D8" s="126" t="e">
        <f>C8*B8</f>
        <v>#REF!</v>
      </c>
      <c r="E8" s="108" t="e">
        <f>#REF!</f>
        <v>#REF!</v>
      </c>
      <c r="F8" s="126" t="e">
        <f>B8*E8</f>
        <v>#REF!</v>
      </c>
      <c r="G8" s="108" t="e">
        <f>#REF!</f>
        <v>#REF!</v>
      </c>
      <c r="H8" s="126" t="e">
        <f t="shared" ref="H8:H13" si="0">G8*B8</f>
        <v>#REF!</v>
      </c>
      <c r="I8" s="127" t="e">
        <f>D8-F8-H8</f>
        <v>#REF!</v>
      </c>
    </row>
    <row r="9" spans="1:9" x14ac:dyDescent="0.2">
      <c r="A9" s="125" t="s">
        <v>38</v>
      </c>
      <c r="B9" s="112"/>
      <c r="C9" s="108" t="e">
        <f>#REF!</f>
        <v>#REF!</v>
      </c>
      <c r="D9" s="126" t="e">
        <f>B9*C9</f>
        <v>#REF!</v>
      </c>
      <c r="E9" s="108" t="e">
        <f>#REF!</f>
        <v>#REF!</v>
      </c>
      <c r="F9" s="126" t="e">
        <f>B9*E9</f>
        <v>#REF!</v>
      </c>
      <c r="G9" s="108" t="e">
        <f>#REF!</f>
        <v>#REF!</v>
      </c>
      <c r="H9" s="126" t="e">
        <f t="shared" si="0"/>
        <v>#REF!</v>
      </c>
      <c r="I9" s="127" t="e">
        <f t="shared" ref="I9:I12" si="1">D9-F9-H9</f>
        <v>#REF!</v>
      </c>
    </row>
    <row r="10" spans="1:9" x14ac:dyDescent="0.2">
      <c r="A10" s="125" t="s">
        <v>206</v>
      </c>
      <c r="B10" s="112"/>
      <c r="C10" s="108" t="e">
        <f>#REF!</f>
        <v>#REF!</v>
      </c>
      <c r="D10" s="126" t="e">
        <f>B10*C10</f>
        <v>#REF!</v>
      </c>
      <c r="E10" s="108" t="e">
        <f>#REF!</f>
        <v>#REF!</v>
      </c>
      <c r="F10" s="126" t="e">
        <f>E10*B10</f>
        <v>#REF!</v>
      </c>
      <c r="G10" s="108" t="e">
        <f>#REF!</f>
        <v>#REF!</v>
      </c>
      <c r="H10" s="126" t="e">
        <f t="shared" si="0"/>
        <v>#REF!</v>
      </c>
      <c r="I10" s="127" t="e">
        <f t="shared" si="1"/>
        <v>#REF!</v>
      </c>
    </row>
    <row r="11" spans="1:9" x14ac:dyDescent="0.2">
      <c r="A11" s="125" t="s">
        <v>207</v>
      </c>
      <c r="B11" s="112"/>
      <c r="C11" s="108" t="e">
        <f>#REF!</f>
        <v>#REF!</v>
      </c>
      <c r="D11" s="126" t="e">
        <f>B11*C11</f>
        <v>#REF!</v>
      </c>
      <c r="E11" s="108" t="e">
        <f>#REF!</f>
        <v>#REF!</v>
      </c>
      <c r="F11" s="126" t="e">
        <f>E11*B11</f>
        <v>#REF!</v>
      </c>
      <c r="G11" s="108" t="e">
        <f>#REF!</f>
        <v>#REF!</v>
      </c>
      <c r="H11" s="126" t="e">
        <f t="shared" si="0"/>
        <v>#REF!</v>
      </c>
      <c r="I11" s="127" t="e">
        <f t="shared" ref="I11" si="2">D11-F11-H11</f>
        <v>#REF!</v>
      </c>
    </row>
    <row r="12" spans="1:9" x14ac:dyDescent="0.2">
      <c r="A12" s="125" t="s">
        <v>39</v>
      </c>
      <c r="B12" s="112"/>
      <c r="C12" s="108" t="e">
        <f>#REF!</f>
        <v>#REF!</v>
      </c>
      <c r="D12" s="126" t="e">
        <f>B12*C12</f>
        <v>#REF!</v>
      </c>
      <c r="E12" s="108" t="e">
        <f>#REF!</f>
        <v>#REF!</v>
      </c>
      <c r="F12" s="126" t="e">
        <f>E12*B12</f>
        <v>#REF!</v>
      </c>
      <c r="G12" s="108" t="e">
        <f>#REF!</f>
        <v>#REF!</v>
      </c>
      <c r="H12" s="126" t="e">
        <f t="shared" si="0"/>
        <v>#REF!</v>
      </c>
      <c r="I12" s="127" t="e">
        <f t="shared" si="1"/>
        <v>#REF!</v>
      </c>
    </row>
    <row r="13" spans="1:9" x14ac:dyDescent="0.2">
      <c r="A13" s="125" t="s">
        <v>41</v>
      </c>
      <c r="B13" s="112"/>
      <c r="C13" s="108" t="e">
        <f>#REF!</f>
        <v>#REF!</v>
      </c>
      <c r="D13" s="126" t="e">
        <f>B13*C13</f>
        <v>#REF!</v>
      </c>
      <c r="E13" s="108" t="e">
        <f>#REF!</f>
        <v>#REF!</v>
      </c>
      <c r="F13" s="126" t="e">
        <f>E13*B13</f>
        <v>#REF!</v>
      </c>
      <c r="G13" s="108" t="e">
        <f>#REF!</f>
        <v>#REF!</v>
      </c>
      <c r="H13" s="126" t="e">
        <f t="shared" si="0"/>
        <v>#REF!</v>
      </c>
      <c r="I13" s="127" t="e">
        <f t="shared" ref="I13" si="3">D13-F13-H13</f>
        <v>#REF!</v>
      </c>
    </row>
    <row r="14" spans="1:9" x14ac:dyDescent="0.2">
      <c r="A14" s="128" t="s">
        <v>2</v>
      </c>
      <c r="B14" s="113">
        <f>SUM(B8:B13)</f>
        <v>0</v>
      </c>
      <c r="C14" s="129"/>
      <c r="D14" s="114" t="e">
        <f>SUM(D8:D13)</f>
        <v>#REF!</v>
      </c>
      <c r="E14" s="129"/>
      <c r="F14" s="114" t="e">
        <f>SUM(F8:F13)</f>
        <v>#REF!</v>
      </c>
      <c r="G14" s="129"/>
      <c r="H14" s="114" t="e">
        <f>SUM(H8:H13)</f>
        <v>#REF!</v>
      </c>
      <c r="I14" s="130" t="e">
        <f>SUM(I8:I13)</f>
        <v>#REF!</v>
      </c>
    </row>
    <row r="15" spans="1:9" x14ac:dyDescent="0.2">
      <c r="A15" s="135"/>
      <c r="B15" s="110"/>
      <c r="D15" s="107"/>
      <c r="F15" s="107"/>
      <c r="H15" s="107"/>
      <c r="I15" s="136"/>
    </row>
    <row r="16" spans="1:9" x14ac:dyDescent="0.2">
      <c r="A16" s="131">
        <v>2027</v>
      </c>
      <c r="B16" s="110"/>
      <c r="D16" s="126"/>
      <c r="F16" s="126"/>
      <c r="H16" s="126"/>
      <c r="I16" s="127"/>
    </row>
    <row r="17" spans="1:9" x14ac:dyDescent="0.2">
      <c r="A17" s="125" t="s">
        <v>37</v>
      </c>
      <c r="B17" s="111"/>
      <c r="C17" s="108" t="e">
        <f>#REF!</f>
        <v>#REF!</v>
      </c>
      <c r="D17" s="126" t="e">
        <f>C17*B17</f>
        <v>#REF!</v>
      </c>
      <c r="E17" s="108" t="e">
        <f>#REF!</f>
        <v>#REF!</v>
      </c>
      <c r="F17" s="126" t="e">
        <f>B17*E17</f>
        <v>#REF!</v>
      </c>
      <c r="G17" s="108" t="e">
        <f>#REF!</f>
        <v>#REF!</v>
      </c>
      <c r="H17" s="126" t="e">
        <f t="shared" ref="H17:H22" si="4">G17*B17</f>
        <v>#REF!</v>
      </c>
      <c r="I17" s="127" t="e">
        <f t="shared" ref="I17:I22" si="5">D17-F17-H17</f>
        <v>#REF!</v>
      </c>
    </row>
    <row r="18" spans="1:9" x14ac:dyDescent="0.2">
      <c r="A18" s="125" t="s">
        <v>38</v>
      </c>
      <c r="B18" s="112"/>
      <c r="C18" s="108" t="e">
        <f>#REF!</f>
        <v>#REF!</v>
      </c>
      <c r="D18" s="126" t="e">
        <f>B18*C18</f>
        <v>#REF!</v>
      </c>
      <c r="E18" s="108" t="e">
        <f>#REF!</f>
        <v>#REF!</v>
      </c>
      <c r="F18" s="126" t="e">
        <f>B18*E18</f>
        <v>#REF!</v>
      </c>
      <c r="G18" s="108" t="e">
        <f>#REF!</f>
        <v>#REF!</v>
      </c>
      <c r="H18" s="126" t="e">
        <f t="shared" si="4"/>
        <v>#REF!</v>
      </c>
      <c r="I18" s="127" t="e">
        <f t="shared" si="5"/>
        <v>#REF!</v>
      </c>
    </row>
    <row r="19" spans="1:9" x14ac:dyDescent="0.2">
      <c r="A19" s="125" t="s">
        <v>206</v>
      </c>
      <c r="B19" s="112"/>
      <c r="C19" s="108" t="e">
        <f>#REF!</f>
        <v>#REF!</v>
      </c>
      <c r="D19" s="126" t="e">
        <f>B19*C19</f>
        <v>#REF!</v>
      </c>
      <c r="E19" s="108" t="e">
        <f>#REF!</f>
        <v>#REF!</v>
      </c>
      <c r="F19" s="126" t="e">
        <f>E19*B19</f>
        <v>#REF!</v>
      </c>
      <c r="G19" s="108" t="e">
        <f>#REF!</f>
        <v>#REF!</v>
      </c>
      <c r="H19" s="126" t="e">
        <f t="shared" si="4"/>
        <v>#REF!</v>
      </c>
      <c r="I19" s="127" t="e">
        <f t="shared" si="5"/>
        <v>#REF!</v>
      </c>
    </row>
    <row r="20" spans="1:9" x14ac:dyDescent="0.2">
      <c r="A20" s="125" t="s">
        <v>207</v>
      </c>
      <c r="B20" s="112"/>
      <c r="C20" s="108" t="e">
        <f>#REF!</f>
        <v>#REF!</v>
      </c>
      <c r="D20" s="126" t="e">
        <f>B20*C20</f>
        <v>#REF!</v>
      </c>
      <c r="E20" s="108" t="e">
        <f>#REF!</f>
        <v>#REF!</v>
      </c>
      <c r="F20" s="126" t="e">
        <f>E20*B20</f>
        <v>#REF!</v>
      </c>
      <c r="G20" s="108" t="e">
        <f>#REF!</f>
        <v>#REF!</v>
      </c>
      <c r="H20" s="126" t="e">
        <f t="shared" si="4"/>
        <v>#REF!</v>
      </c>
      <c r="I20" s="127" t="e">
        <f t="shared" si="5"/>
        <v>#REF!</v>
      </c>
    </row>
    <row r="21" spans="1:9" x14ac:dyDescent="0.2">
      <c r="A21" s="125" t="s">
        <v>39</v>
      </c>
      <c r="B21" s="112"/>
      <c r="C21" s="108" t="e">
        <f>#REF!</f>
        <v>#REF!</v>
      </c>
      <c r="D21" s="126" t="e">
        <f>B21*C21</f>
        <v>#REF!</v>
      </c>
      <c r="E21" s="108" t="e">
        <f>#REF!</f>
        <v>#REF!</v>
      </c>
      <c r="F21" s="126" t="e">
        <f>E21*B21</f>
        <v>#REF!</v>
      </c>
      <c r="G21" s="108" t="e">
        <f>#REF!</f>
        <v>#REF!</v>
      </c>
      <c r="H21" s="126" t="e">
        <f t="shared" si="4"/>
        <v>#REF!</v>
      </c>
      <c r="I21" s="127" t="e">
        <f t="shared" si="5"/>
        <v>#REF!</v>
      </c>
    </row>
    <row r="22" spans="1:9" x14ac:dyDescent="0.2">
      <c r="A22" s="125" t="s">
        <v>41</v>
      </c>
      <c r="B22" s="112"/>
      <c r="C22" s="108" t="e">
        <f>#REF!</f>
        <v>#REF!</v>
      </c>
      <c r="D22" s="126" t="e">
        <f>B22*C22</f>
        <v>#REF!</v>
      </c>
      <c r="E22" s="108" t="e">
        <f>#REF!</f>
        <v>#REF!</v>
      </c>
      <c r="F22" s="126" t="e">
        <f>E22*B22</f>
        <v>#REF!</v>
      </c>
      <c r="G22" s="108" t="e">
        <f>#REF!</f>
        <v>#REF!</v>
      </c>
      <c r="H22" s="126" t="e">
        <f t="shared" si="4"/>
        <v>#REF!</v>
      </c>
      <c r="I22" s="127" t="e">
        <f t="shared" si="5"/>
        <v>#REF!</v>
      </c>
    </row>
    <row r="23" spans="1:9" x14ac:dyDescent="0.2">
      <c r="A23" s="128" t="s">
        <v>2</v>
      </c>
      <c r="B23" s="113">
        <f>SUM(B17:B22)</f>
        <v>0</v>
      </c>
      <c r="C23" s="129"/>
      <c r="D23" s="114" t="e">
        <f>SUM(D17:D22)</f>
        <v>#REF!</v>
      </c>
      <c r="E23" s="129"/>
      <c r="F23" s="114" t="e">
        <f>SUM(F17:F22)</f>
        <v>#REF!</v>
      </c>
      <c r="G23" s="129"/>
      <c r="H23" s="114" t="e">
        <f>SUM(H17:H22)</f>
        <v>#REF!</v>
      </c>
      <c r="I23" s="130" t="e">
        <f>SUM(I17:I22)</f>
        <v>#REF!</v>
      </c>
    </row>
    <row r="24" spans="1:9" x14ac:dyDescent="0.2">
      <c r="A24" s="135"/>
      <c r="B24" s="110"/>
      <c r="D24" s="107"/>
      <c r="F24" s="107"/>
      <c r="H24" s="107"/>
      <c r="I24" s="136"/>
    </row>
    <row r="25" spans="1:9" x14ac:dyDescent="0.2">
      <c r="A25" s="131">
        <v>2028</v>
      </c>
      <c r="B25" s="110"/>
      <c r="D25" s="126"/>
      <c r="F25" s="126"/>
      <c r="H25" s="126"/>
      <c r="I25" s="127"/>
    </row>
    <row r="26" spans="1:9" x14ac:dyDescent="0.2">
      <c r="A26" s="125" t="s">
        <v>37</v>
      </c>
      <c r="B26" s="111"/>
      <c r="C26" s="108" t="e">
        <f>#REF!</f>
        <v>#REF!</v>
      </c>
      <c r="D26" s="126" t="e">
        <f>C26*B26</f>
        <v>#REF!</v>
      </c>
      <c r="E26" s="108" t="e">
        <f>#REF!*(1-$E$55)</f>
        <v>#REF!</v>
      </c>
      <c r="F26" s="126" t="e">
        <f>B26*E26</f>
        <v>#REF!</v>
      </c>
      <c r="G26" s="108" t="e">
        <f>#REF!</f>
        <v>#REF!</v>
      </c>
      <c r="H26" s="126" t="e">
        <f t="shared" ref="H26:H31" si="6">G26*B26</f>
        <v>#REF!</v>
      </c>
      <c r="I26" s="127" t="e">
        <f t="shared" ref="I26:I31" si="7">D26-F26-H26</f>
        <v>#REF!</v>
      </c>
    </row>
    <row r="27" spans="1:9" x14ac:dyDescent="0.2">
      <c r="A27" s="125" t="s">
        <v>38</v>
      </c>
      <c r="B27" s="112"/>
      <c r="C27" s="108" t="e">
        <f>#REF!</f>
        <v>#REF!</v>
      </c>
      <c r="D27" s="126" t="e">
        <f>B27*C27</f>
        <v>#REF!</v>
      </c>
      <c r="E27" s="108" t="e">
        <f>#REF!*(1-$E$55)</f>
        <v>#REF!</v>
      </c>
      <c r="F27" s="126" t="e">
        <f>B27*E27</f>
        <v>#REF!</v>
      </c>
      <c r="G27" s="108" t="e">
        <f>#REF!</f>
        <v>#REF!</v>
      </c>
      <c r="H27" s="126" t="e">
        <f t="shared" si="6"/>
        <v>#REF!</v>
      </c>
      <c r="I27" s="127" t="e">
        <f t="shared" si="7"/>
        <v>#REF!</v>
      </c>
    </row>
    <row r="28" spans="1:9" x14ac:dyDescent="0.2">
      <c r="A28" s="125" t="s">
        <v>206</v>
      </c>
      <c r="B28" s="112"/>
      <c r="C28" s="108" t="e">
        <f>#REF!</f>
        <v>#REF!</v>
      </c>
      <c r="D28" s="126" t="e">
        <f>B28*C28</f>
        <v>#REF!</v>
      </c>
      <c r="E28" s="108" t="e">
        <f>#REF!*(1-$E$55)</f>
        <v>#REF!</v>
      </c>
      <c r="F28" s="126" t="e">
        <f>E28*B28</f>
        <v>#REF!</v>
      </c>
      <c r="G28" s="108" t="e">
        <f>#REF!</f>
        <v>#REF!</v>
      </c>
      <c r="H28" s="126" t="e">
        <f t="shared" si="6"/>
        <v>#REF!</v>
      </c>
      <c r="I28" s="127" t="e">
        <f t="shared" si="7"/>
        <v>#REF!</v>
      </c>
    </row>
    <row r="29" spans="1:9" x14ac:dyDescent="0.2">
      <c r="A29" s="125" t="s">
        <v>207</v>
      </c>
      <c r="B29" s="112"/>
      <c r="C29" s="108" t="e">
        <f>#REF!</f>
        <v>#REF!</v>
      </c>
      <c r="D29" s="126" t="e">
        <f>B29*C29</f>
        <v>#REF!</v>
      </c>
      <c r="E29" s="108" t="e">
        <f>#REF!*(1-$E$55)</f>
        <v>#REF!</v>
      </c>
      <c r="F29" s="126" t="e">
        <f>E29*B29</f>
        <v>#REF!</v>
      </c>
      <c r="G29" s="108" t="e">
        <f>#REF!</f>
        <v>#REF!</v>
      </c>
      <c r="H29" s="126" t="e">
        <f t="shared" si="6"/>
        <v>#REF!</v>
      </c>
      <c r="I29" s="127" t="e">
        <f t="shared" si="7"/>
        <v>#REF!</v>
      </c>
    </row>
    <row r="30" spans="1:9" x14ac:dyDescent="0.2">
      <c r="A30" s="125" t="s">
        <v>39</v>
      </c>
      <c r="B30" s="112"/>
      <c r="C30" s="108" t="e">
        <f>#REF!</f>
        <v>#REF!</v>
      </c>
      <c r="D30" s="126" t="e">
        <f>B30*C30</f>
        <v>#REF!</v>
      </c>
      <c r="E30" s="108" t="e">
        <f>#REF!*(1-$E$55)</f>
        <v>#REF!</v>
      </c>
      <c r="F30" s="126" t="e">
        <f>E30*B30</f>
        <v>#REF!</v>
      </c>
      <c r="G30" s="108" t="e">
        <f>#REF!</f>
        <v>#REF!</v>
      </c>
      <c r="H30" s="126" t="e">
        <f t="shared" si="6"/>
        <v>#REF!</v>
      </c>
      <c r="I30" s="127" t="e">
        <f t="shared" si="7"/>
        <v>#REF!</v>
      </c>
    </row>
    <row r="31" spans="1:9" x14ac:dyDescent="0.2">
      <c r="A31" s="125" t="s">
        <v>41</v>
      </c>
      <c r="B31" s="112"/>
      <c r="C31" s="108" t="e">
        <f>#REF!</f>
        <v>#REF!</v>
      </c>
      <c r="D31" s="126" t="e">
        <f>B31*C31</f>
        <v>#REF!</v>
      </c>
      <c r="E31" s="108" t="e">
        <f>#REF!*(1-$E$55)</f>
        <v>#REF!</v>
      </c>
      <c r="F31" s="126" t="e">
        <f>E31*B31</f>
        <v>#REF!</v>
      </c>
      <c r="G31" s="108" t="e">
        <f>#REF!</f>
        <v>#REF!</v>
      </c>
      <c r="H31" s="126" t="e">
        <f t="shared" si="6"/>
        <v>#REF!</v>
      </c>
      <c r="I31" s="127" t="e">
        <f t="shared" si="7"/>
        <v>#REF!</v>
      </c>
    </row>
    <row r="32" spans="1:9" x14ac:dyDescent="0.2">
      <c r="A32" s="128" t="s">
        <v>2</v>
      </c>
      <c r="B32" s="113">
        <f>SUM(B26:B31)</f>
        <v>0</v>
      </c>
      <c r="C32" s="129"/>
      <c r="D32" s="114" t="e">
        <f>SUM(D26:D31)</f>
        <v>#REF!</v>
      </c>
      <c r="E32" s="129"/>
      <c r="F32" s="114" t="e">
        <f>SUM(F26:F31)</f>
        <v>#REF!</v>
      </c>
      <c r="G32" s="129"/>
      <c r="H32" s="114" t="e">
        <f>SUM(H26:H31)</f>
        <v>#REF!</v>
      </c>
      <c r="I32" s="130" t="e">
        <f>SUM(I26:I31)</f>
        <v>#REF!</v>
      </c>
    </row>
    <row r="33" spans="1:9" x14ac:dyDescent="0.2">
      <c r="A33" s="135"/>
      <c r="B33" s="110"/>
      <c r="D33" s="107"/>
      <c r="F33" s="107"/>
      <c r="H33" s="107"/>
      <c r="I33" s="136"/>
    </row>
    <row r="34" spans="1:9" x14ac:dyDescent="0.2">
      <c r="A34" s="131">
        <v>2029</v>
      </c>
      <c r="B34" s="110"/>
      <c r="D34" s="126"/>
      <c r="F34" s="126"/>
      <c r="H34" s="126"/>
      <c r="I34" s="127"/>
    </row>
    <row r="35" spans="1:9" x14ac:dyDescent="0.2">
      <c r="A35" s="125" t="s">
        <v>37</v>
      </c>
      <c r="B35" s="111"/>
      <c r="C35" s="108" t="e">
        <f>#REF!</f>
        <v>#REF!</v>
      </c>
      <c r="D35" s="126" t="e">
        <f>C35*B35</f>
        <v>#REF!</v>
      </c>
      <c r="E35" s="108" t="e">
        <f>#REF!*(1-$E$55)</f>
        <v>#REF!</v>
      </c>
      <c r="F35" s="126" t="e">
        <f>B35*E35</f>
        <v>#REF!</v>
      </c>
      <c r="G35" s="108" t="e">
        <f>#REF!*(1-$E$56)</f>
        <v>#REF!</v>
      </c>
      <c r="H35" s="126" t="e">
        <f t="shared" ref="H35:H40" si="8">G35*B35</f>
        <v>#REF!</v>
      </c>
      <c r="I35" s="127" t="e">
        <f t="shared" ref="I35:I40" si="9">D35-F35-H35</f>
        <v>#REF!</v>
      </c>
    </row>
    <row r="36" spans="1:9" x14ac:dyDescent="0.2">
      <c r="A36" s="125" t="s">
        <v>38</v>
      </c>
      <c r="B36" s="112"/>
      <c r="C36" s="108" t="e">
        <f>#REF!</f>
        <v>#REF!</v>
      </c>
      <c r="D36" s="126" t="e">
        <f>B36*C36</f>
        <v>#REF!</v>
      </c>
      <c r="E36" s="108" t="e">
        <f>#REF!*(1-$E$55)</f>
        <v>#REF!</v>
      </c>
      <c r="F36" s="126" t="e">
        <f>B36*E36</f>
        <v>#REF!</v>
      </c>
      <c r="G36" s="108" t="e">
        <f>#REF!*(1-$E$56)</f>
        <v>#REF!</v>
      </c>
      <c r="H36" s="126" t="e">
        <f t="shared" si="8"/>
        <v>#REF!</v>
      </c>
      <c r="I36" s="127" t="e">
        <f t="shared" si="9"/>
        <v>#REF!</v>
      </c>
    </row>
    <row r="37" spans="1:9" x14ac:dyDescent="0.2">
      <c r="A37" s="125" t="s">
        <v>206</v>
      </c>
      <c r="B37" s="112"/>
      <c r="C37" s="108" t="e">
        <f>#REF!</f>
        <v>#REF!</v>
      </c>
      <c r="D37" s="126" t="e">
        <f>B37*C37</f>
        <v>#REF!</v>
      </c>
      <c r="E37" s="108" t="e">
        <f>#REF!*(1-$E$55)</f>
        <v>#REF!</v>
      </c>
      <c r="F37" s="126" t="e">
        <f>E37*B37</f>
        <v>#REF!</v>
      </c>
      <c r="G37" s="108" t="e">
        <f>#REF!*(1-$E$56)</f>
        <v>#REF!</v>
      </c>
      <c r="H37" s="126" t="e">
        <f t="shared" si="8"/>
        <v>#REF!</v>
      </c>
      <c r="I37" s="127" t="e">
        <f t="shared" si="9"/>
        <v>#REF!</v>
      </c>
    </row>
    <row r="38" spans="1:9" x14ac:dyDescent="0.2">
      <c r="A38" s="125" t="s">
        <v>207</v>
      </c>
      <c r="B38" s="112"/>
      <c r="C38" s="108" t="e">
        <f>#REF!</f>
        <v>#REF!</v>
      </c>
      <c r="D38" s="126" t="e">
        <f>B38*C38</f>
        <v>#REF!</v>
      </c>
      <c r="E38" s="108" t="e">
        <f>#REF!*(1-$E$55)</f>
        <v>#REF!</v>
      </c>
      <c r="F38" s="126" t="e">
        <f>E38*B38</f>
        <v>#REF!</v>
      </c>
      <c r="G38" s="108" t="e">
        <f>#REF!*(1-$E$56)</f>
        <v>#REF!</v>
      </c>
      <c r="H38" s="126" t="e">
        <f t="shared" si="8"/>
        <v>#REF!</v>
      </c>
      <c r="I38" s="127" t="e">
        <f t="shared" si="9"/>
        <v>#REF!</v>
      </c>
    </row>
    <row r="39" spans="1:9" x14ac:dyDescent="0.2">
      <c r="A39" s="125" t="s">
        <v>39</v>
      </c>
      <c r="B39" s="112"/>
      <c r="C39" s="108" t="e">
        <f>#REF!</f>
        <v>#REF!</v>
      </c>
      <c r="D39" s="126" t="e">
        <f>B39*C39</f>
        <v>#REF!</v>
      </c>
      <c r="E39" s="108" t="e">
        <f>#REF!*(1-$E$55)</f>
        <v>#REF!</v>
      </c>
      <c r="F39" s="126" t="e">
        <f>E39*B39</f>
        <v>#REF!</v>
      </c>
      <c r="G39" s="108" t="e">
        <f>#REF!*(1-$E$56)</f>
        <v>#REF!</v>
      </c>
      <c r="H39" s="126" t="e">
        <f t="shared" si="8"/>
        <v>#REF!</v>
      </c>
      <c r="I39" s="127" t="e">
        <f t="shared" si="9"/>
        <v>#REF!</v>
      </c>
    </row>
    <row r="40" spans="1:9" x14ac:dyDescent="0.2">
      <c r="A40" s="125" t="s">
        <v>41</v>
      </c>
      <c r="B40" s="112"/>
      <c r="C40" s="108" t="e">
        <f>#REF!</f>
        <v>#REF!</v>
      </c>
      <c r="D40" s="126" t="e">
        <f>B40*C40</f>
        <v>#REF!</v>
      </c>
      <c r="E40" s="108" t="e">
        <f>#REF!*(1-$E$55)</f>
        <v>#REF!</v>
      </c>
      <c r="F40" s="126" t="e">
        <f>E40*B40</f>
        <v>#REF!</v>
      </c>
      <c r="G40" s="108" t="e">
        <f>#REF!*(1-$E$56)</f>
        <v>#REF!</v>
      </c>
      <c r="H40" s="126" t="e">
        <f t="shared" si="8"/>
        <v>#REF!</v>
      </c>
      <c r="I40" s="127" t="e">
        <f t="shared" si="9"/>
        <v>#REF!</v>
      </c>
    </row>
    <row r="41" spans="1:9" x14ac:dyDescent="0.2">
      <c r="A41" s="128" t="s">
        <v>2</v>
      </c>
      <c r="B41" s="113">
        <f>SUM(B35:B40)</f>
        <v>0</v>
      </c>
      <c r="C41" s="129"/>
      <c r="D41" s="114" t="e">
        <f>SUM(D35:D40)</f>
        <v>#REF!</v>
      </c>
      <c r="E41" s="129"/>
      <c r="F41" s="114" t="e">
        <f>SUM(F35:F40)</f>
        <v>#REF!</v>
      </c>
      <c r="G41" s="129"/>
      <c r="H41" s="114" t="e">
        <f>SUM(H35:H40)</f>
        <v>#REF!</v>
      </c>
      <c r="I41" s="130" t="e">
        <f>SUM(I35:I40)</f>
        <v>#REF!</v>
      </c>
    </row>
    <row r="42" spans="1:9" x14ac:dyDescent="0.2">
      <c r="A42" s="135"/>
      <c r="B42" s="110"/>
      <c r="D42" s="107"/>
      <c r="F42" s="107"/>
      <c r="H42" s="107"/>
      <c r="I42" s="136"/>
    </row>
    <row r="43" spans="1:9" x14ac:dyDescent="0.2">
      <c r="A43" s="131">
        <v>2030</v>
      </c>
      <c r="B43" s="110"/>
      <c r="D43" s="126"/>
      <c r="F43" s="126"/>
      <c r="H43" s="126"/>
      <c r="I43" s="127"/>
    </row>
    <row r="44" spans="1:9" x14ac:dyDescent="0.2">
      <c r="A44" s="125" t="s">
        <v>37</v>
      </c>
      <c r="B44" s="111"/>
      <c r="C44" s="108" t="e">
        <f>#REF!</f>
        <v>#REF!</v>
      </c>
      <c r="D44" s="126" t="e">
        <f>C44*B44</f>
        <v>#REF!</v>
      </c>
      <c r="E44" s="108" t="e">
        <f>#REF!*(1-$E$55)</f>
        <v>#REF!</v>
      </c>
      <c r="F44" s="126" t="e">
        <f>B44*E44</f>
        <v>#REF!</v>
      </c>
      <c r="G44" s="108" t="e">
        <f>#REF!*(1-$E$56)</f>
        <v>#REF!</v>
      </c>
      <c r="H44" s="126" t="e">
        <f t="shared" ref="H44:H49" si="10">G44*B44</f>
        <v>#REF!</v>
      </c>
      <c r="I44" s="127" t="e">
        <f t="shared" ref="I44:I49" si="11">D44-F44-H44</f>
        <v>#REF!</v>
      </c>
    </row>
    <row r="45" spans="1:9" x14ac:dyDescent="0.2">
      <c r="A45" s="125" t="s">
        <v>38</v>
      </c>
      <c r="B45" s="112"/>
      <c r="C45" s="108" t="e">
        <f>#REF!</f>
        <v>#REF!</v>
      </c>
      <c r="D45" s="126" t="e">
        <f>B45*C45</f>
        <v>#REF!</v>
      </c>
      <c r="E45" s="108" t="e">
        <f>#REF!*(1-$E$55)</f>
        <v>#REF!</v>
      </c>
      <c r="F45" s="126" t="e">
        <f>B45*E45</f>
        <v>#REF!</v>
      </c>
      <c r="G45" s="108" t="e">
        <f>#REF!*(1-$E$56)</f>
        <v>#REF!</v>
      </c>
      <c r="H45" s="126" t="e">
        <f t="shared" si="10"/>
        <v>#REF!</v>
      </c>
      <c r="I45" s="127" t="e">
        <f t="shared" si="11"/>
        <v>#REF!</v>
      </c>
    </row>
    <row r="46" spans="1:9" x14ac:dyDescent="0.2">
      <c r="A46" s="125" t="s">
        <v>206</v>
      </c>
      <c r="B46" s="112"/>
      <c r="C46" s="108" t="e">
        <f>#REF!</f>
        <v>#REF!</v>
      </c>
      <c r="D46" s="126" t="e">
        <f>B46*C46</f>
        <v>#REF!</v>
      </c>
      <c r="E46" s="108" t="e">
        <f>#REF!*(1-$E$55)</f>
        <v>#REF!</v>
      </c>
      <c r="F46" s="126" t="e">
        <f>E46*B46</f>
        <v>#REF!</v>
      </c>
      <c r="G46" s="108" t="e">
        <f>#REF!*(1-$E$56)</f>
        <v>#REF!</v>
      </c>
      <c r="H46" s="126" t="e">
        <f t="shared" si="10"/>
        <v>#REF!</v>
      </c>
      <c r="I46" s="127" t="e">
        <f t="shared" si="11"/>
        <v>#REF!</v>
      </c>
    </row>
    <row r="47" spans="1:9" x14ac:dyDescent="0.2">
      <c r="A47" s="125" t="s">
        <v>207</v>
      </c>
      <c r="B47" s="112"/>
      <c r="C47" s="108" t="e">
        <f>#REF!</f>
        <v>#REF!</v>
      </c>
      <c r="D47" s="126" t="e">
        <f>B47*C47</f>
        <v>#REF!</v>
      </c>
      <c r="E47" s="108" t="e">
        <f>#REF!*(1-$E$55)</f>
        <v>#REF!</v>
      </c>
      <c r="F47" s="126" t="e">
        <f>E47*B47</f>
        <v>#REF!</v>
      </c>
      <c r="G47" s="108" t="e">
        <f>#REF!*(1-$E$56)</f>
        <v>#REF!</v>
      </c>
      <c r="H47" s="126" t="e">
        <f t="shared" si="10"/>
        <v>#REF!</v>
      </c>
      <c r="I47" s="127" t="e">
        <f t="shared" si="11"/>
        <v>#REF!</v>
      </c>
    </row>
    <row r="48" spans="1:9" x14ac:dyDescent="0.2">
      <c r="A48" s="125" t="s">
        <v>39</v>
      </c>
      <c r="B48" s="112"/>
      <c r="C48" s="108" t="e">
        <f>#REF!</f>
        <v>#REF!</v>
      </c>
      <c r="D48" s="126" t="e">
        <f>B48*C48</f>
        <v>#REF!</v>
      </c>
      <c r="E48" s="108" t="e">
        <f>#REF!*(1-$E$55)</f>
        <v>#REF!</v>
      </c>
      <c r="F48" s="126" t="e">
        <f>E48*B48</f>
        <v>#REF!</v>
      </c>
      <c r="G48" s="108" t="e">
        <f>#REF!*(1-$E$56)</f>
        <v>#REF!</v>
      </c>
      <c r="H48" s="126" t="e">
        <f t="shared" si="10"/>
        <v>#REF!</v>
      </c>
      <c r="I48" s="127" t="e">
        <f t="shared" si="11"/>
        <v>#REF!</v>
      </c>
    </row>
    <row r="49" spans="1:9" x14ac:dyDescent="0.2">
      <c r="A49" s="125" t="s">
        <v>41</v>
      </c>
      <c r="B49" s="112"/>
      <c r="C49" s="108" t="e">
        <f>#REF!</f>
        <v>#REF!</v>
      </c>
      <c r="D49" s="126" t="e">
        <f>B49*C49</f>
        <v>#REF!</v>
      </c>
      <c r="E49" s="108" t="e">
        <f>#REF!*(1-$E$55)</f>
        <v>#REF!</v>
      </c>
      <c r="F49" s="126" t="e">
        <f>E49*B49</f>
        <v>#REF!</v>
      </c>
      <c r="G49" s="108" t="e">
        <f>#REF!*(1-$E$56)</f>
        <v>#REF!</v>
      </c>
      <c r="H49" s="126" t="e">
        <f t="shared" si="10"/>
        <v>#REF!</v>
      </c>
      <c r="I49" s="127" t="e">
        <f t="shared" si="11"/>
        <v>#REF!</v>
      </c>
    </row>
    <row r="50" spans="1:9" ht="13.5" thickBot="1" x14ac:dyDescent="0.25">
      <c r="A50" s="132" t="s">
        <v>2</v>
      </c>
      <c r="B50" s="133">
        <f>SUM(B44:B49)</f>
        <v>0</v>
      </c>
      <c r="C50" s="157"/>
      <c r="D50" s="158" t="e">
        <f>SUM(D44:D49)</f>
        <v>#REF!</v>
      </c>
      <c r="E50" s="157"/>
      <c r="F50" s="158" t="e">
        <f>SUM(F44:F49)</f>
        <v>#REF!</v>
      </c>
      <c r="G50" s="157"/>
      <c r="H50" s="158" t="e">
        <f>SUM(H44:H49)</f>
        <v>#REF!</v>
      </c>
      <c r="I50" s="134" t="e">
        <f>SUM(I44:I49)</f>
        <v>#REF!</v>
      </c>
    </row>
    <row r="51" spans="1:9" x14ac:dyDescent="0.2">
      <c r="A51" s="104"/>
    </row>
    <row r="55" spans="1:9" x14ac:dyDescent="0.2">
      <c r="B55" s="153" t="s">
        <v>296</v>
      </c>
      <c r="E55" s="137">
        <v>0.3</v>
      </c>
    </row>
    <row r="56" spans="1:9" x14ac:dyDescent="0.2">
      <c r="B56" s="153" t="s">
        <v>297</v>
      </c>
      <c r="E56" s="137">
        <v>0.5</v>
      </c>
    </row>
  </sheetData>
  <pageMargins left="0.7" right="0.7" top="0.78740157499999996" bottom="0.78740157499999996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43d8df-b5c3-4be0-9352-954c825072f7" xsi:nil="true"/>
    <lcf76f155ced4ddcb4097134ff3c332f xmlns="e26fb27a-2dc6-43c1-bd00-8d519a1d85b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3DE99F10195564F99D05466375DFB16" ma:contentTypeVersion="16" ma:contentTypeDescription="Ein neues Dokument erstellen." ma:contentTypeScope="" ma:versionID="5c8334e92da844cd95e0648bd40d9326">
  <xsd:schema xmlns:xsd="http://www.w3.org/2001/XMLSchema" xmlns:xs="http://www.w3.org/2001/XMLSchema" xmlns:p="http://schemas.microsoft.com/office/2006/metadata/properties" xmlns:ns2="e26fb27a-2dc6-43c1-bd00-8d519a1d85b7" xmlns:ns3="7143d8df-b5c3-4be0-9352-954c825072f7" targetNamespace="http://schemas.microsoft.com/office/2006/metadata/properties" ma:root="true" ma:fieldsID="80622e51d46b36f1b6e4f06a3bf0207f" ns2:_="" ns3:_="">
    <xsd:import namespace="e26fb27a-2dc6-43c1-bd00-8d519a1d85b7"/>
    <xsd:import namespace="7143d8df-b5c3-4be0-9352-954c825072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fb27a-2dc6-43c1-bd00-8d519a1d85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cd9a75d6-1e07-44f8-822a-6733b7b99a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43d8df-b5c3-4be0-9352-954c825072f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194b036-65f1-46cf-b439-6df5a5cad63a}" ma:internalName="TaxCatchAll" ma:showField="CatchAllData" ma:web="7143d8df-b5c3-4be0-9352-954c825072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5DC5D89-FD3C-4A8B-96F3-2A53CB7D0FE0}">
  <ds:schemaRefs>
    <ds:schemaRef ds:uri="http://schemas.microsoft.com/office/2006/metadata/properties"/>
    <ds:schemaRef ds:uri="http://schemas.microsoft.com/office/infopath/2007/PartnerControls"/>
    <ds:schemaRef ds:uri="7143d8df-b5c3-4be0-9352-954c825072f7"/>
    <ds:schemaRef ds:uri="e26fb27a-2dc6-43c1-bd00-8d519a1d85b7"/>
  </ds:schemaRefs>
</ds:datastoreItem>
</file>

<file path=customXml/itemProps2.xml><?xml version="1.0" encoding="utf-8"?>
<ds:datastoreItem xmlns:ds="http://schemas.openxmlformats.org/officeDocument/2006/customXml" ds:itemID="{99FF89D8-2008-4E7A-9BE9-06C1A325912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9C2343-9111-48A6-952F-1FF18359D0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6fb27a-2dc6-43c1-bd00-8d519a1d85b7"/>
    <ds:schemaRef ds:uri="7143d8df-b5c3-4be0-9352-954c825072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Total profit and loss</vt:lpstr>
      <vt:lpstr>BWA 10-2025</vt:lpstr>
      <vt:lpstr>Cash Flow</vt:lpstr>
      <vt:lpstr>Balance Sheet</vt:lpstr>
      <vt:lpstr>Substance_sales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ahoelz</dc:creator>
  <cp:lastModifiedBy>Simon Mäder</cp:lastModifiedBy>
  <cp:lastPrinted>2022-04-03T20:17:28Z</cp:lastPrinted>
  <dcterms:created xsi:type="dcterms:W3CDTF">2009-03-13T08:02:37Z</dcterms:created>
  <dcterms:modified xsi:type="dcterms:W3CDTF">2025-12-19T16:10:40Z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0x01010033DE99F10195564F99D05466375DFB16</vt:lpwstr>
  </property>
  <property fmtid="{D5CDD505-2E9C-101B-9397-08002B2CF9AE}" pid="3" name="MediaServiceImageTags">
    <vt:lpwstr/>
  </property>
</Properties>
</file>